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2-2023\Crosscup\"/>
    </mc:Choice>
  </mc:AlternateContent>
  <bookViews>
    <workbookView xWindow="480" yWindow="60" windowWidth="20736" windowHeight="11316" activeTab="5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dames'!$A$63:$O$64</definedName>
  </definedNames>
  <calcPr calcId="162913"/>
</workbook>
</file>

<file path=xl/calcChain.xml><?xml version="1.0" encoding="utf-8"?>
<calcChain xmlns="http://schemas.openxmlformats.org/spreadsheetml/2006/main">
  <c r="AD206" i="1" l="1"/>
  <c r="AD195" i="1"/>
  <c r="AD194" i="1"/>
  <c r="AD192" i="1"/>
  <c r="AD189" i="1"/>
  <c r="AD184" i="1"/>
  <c r="AD183" i="1"/>
  <c r="AA158" i="1" l="1"/>
  <c r="AA157" i="1"/>
  <c r="AA155" i="1"/>
  <c r="AA153" i="1"/>
  <c r="AA150" i="1"/>
  <c r="AA149" i="1"/>
  <c r="AA138" i="1"/>
  <c r="AA135" i="1"/>
  <c r="AA134" i="1"/>
  <c r="AA107" i="1"/>
  <c r="AA96" i="1"/>
  <c r="AA88" i="1"/>
  <c r="AA83" i="1"/>
  <c r="AA81" i="1"/>
  <c r="AA79" i="1"/>
  <c r="AA78" i="1"/>
  <c r="AA75" i="1"/>
  <c r="AA71" i="1"/>
  <c r="AA70" i="1"/>
  <c r="AA69" i="1"/>
  <c r="AA46" i="1"/>
  <c r="AA41" i="1"/>
  <c r="AA39" i="1"/>
  <c r="AA35" i="1"/>
  <c r="AA32" i="1"/>
  <c r="AA31" i="1"/>
  <c r="AA29" i="1"/>
  <c r="AA28" i="1"/>
  <c r="AA8" i="1"/>
  <c r="AA7" i="1"/>
  <c r="AA27" i="1"/>
  <c r="X202" i="1" l="1"/>
  <c r="X195" i="1"/>
  <c r="X193" i="1"/>
  <c r="X192" i="1"/>
  <c r="X189" i="1"/>
  <c r="X183" i="1"/>
  <c r="X180" i="1"/>
  <c r="X161" i="1"/>
  <c r="X149" i="1"/>
  <c r="X138" i="1"/>
  <c r="X134" i="1"/>
  <c r="X89" i="1"/>
  <c r="X81" i="1"/>
  <c r="X79" i="1"/>
  <c r="X75" i="1"/>
  <c r="X73" i="1"/>
  <c r="X71" i="1"/>
  <c r="X46" i="1"/>
  <c r="X39" i="1"/>
  <c r="X29" i="1"/>
  <c r="X27" i="1"/>
  <c r="X8" i="1"/>
  <c r="U180" i="1" l="1"/>
  <c r="U182" i="1"/>
  <c r="U183" i="1"/>
  <c r="U195" i="1"/>
  <c r="U197" i="1"/>
  <c r="U200" i="1"/>
  <c r="U199" i="1"/>
  <c r="U203" i="1"/>
  <c r="U168" i="1"/>
  <c r="U162" i="1"/>
  <c r="U161" i="1"/>
  <c r="U158" i="1"/>
  <c r="U157" i="1"/>
  <c r="U155" i="1"/>
  <c r="U146" i="1"/>
  <c r="U144" i="1"/>
  <c r="U136" i="1"/>
  <c r="U134" i="1"/>
  <c r="U140" i="1"/>
  <c r="U115" i="1"/>
  <c r="U106" i="1"/>
  <c r="U109" i="1"/>
  <c r="U95" i="1"/>
  <c r="U94" i="1"/>
  <c r="U92" i="1"/>
  <c r="U91" i="1"/>
  <c r="U88" i="1"/>
  <c r="U81" i="1"/>
  <c r="U78" i="1"/>
  <c r="U77" i="1"/>
  <c r="U75" i="1"/>
  <c r="U74" i="1"/>
  <c r="U72" i="1"/>
  <c r="U71" i="1"/>
  <c r="U70" i="1"/>
  <c r="U69" i="1"/>
  <c r="U39" i="1"/>
  <c r="U37" i="1"/>
  <c r="U36" i="1"/>
  <c r="U32" i="1"/>
  <c r="U30" i="1"/>
  <c r="U28" i="1"/>
  <c r="U27" i="1"/>
  <c r="U22" i="1"/>
  <c r="U11" i="1"/>
  <c r="U9" i="1"/>
  <c r="U8" i="1"/>
  <c r="U7" i="1"/>
  <c r="U4" i="1"/>
  <c r="U5" i="1"/>
  <c r="F42" i="5" l="1"/>
  <c r="F41" i="5"/>
  <c r="F40" i="5"/>
  <c r="F39" i="5"/>
  <c r="F38" i="5"/>
  <c r="F36" i="3"/>
  <c r="F35" i="3"/>
  <c r="F34" i="3"/>
  <c r="F33" i="3"/>
  <c r="F32" i="3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R205" i="1" l="1"/>
  <c r="R204" i="1"/>
  <c r="R203" i="1"/>
  <c r="R202" i="1"/>
  <c r="R200" i="1"/>
  <c r="R199" i="1"/>
  <c r="R195" i="1"/>
  <c r="R189" i="1"/>
  <c r="R184" i="1"/>
  <c r="R183" i="1"/>
  <c r="R182" i="1"/>
  <c r="R181" i="1"/>
  <c r="R180" i="1"/>
  <c r="R179" i="1"/>
  <c r="R166" i="1"/>
  <c r="R158" i="1"/>
  <c r="R157" i="1"/>
  <c r="R156" i="1"/>
  <c r="R155" i="1"/>
  <c r="R146" i="1"/>
  <c r="R144" i="1"/>
  <c r="R140" i="1"/>
  <c r="R137" i="1"/>
  <c r="R118" i="1"/>
  <c r="R117" i="1"/>
  <c r="R116" i="1"/>
  <c r="R115" i="1"/>
  <c r="R111" i="1"/>
  <c r="R110" i="1"/>
  <c r="R109" i="1"/>
  <c r="R108" i="1"/>
  <c r="R94" i="1"/>
  <c r="R92" i="1"/>
  <c r="R91" i="1"/>
  <c r="R79" i="1"/>
  <c r="R78" i="1"/>
  <c r="R76" i="1"/>
  <c r="R75" i="1"/>
  <c r="R73" i="1"/>
  <c r="R72" i="1"/>
  <c r="R71" i="1"/>
  <c r="R69" i="1"/>
  <c r="R48" i="1"/>
  <c r="R39" i="1"/>
  <c r="R37" i="1"/>
  <c r="R33" i="1"/>
  <c r="R32" i="1"/>
  <c r="R30" i="1"/>
  <c r="R28" i="1"/>
  <c r="R22" i="1"/>
  <c r="R20" i="1"/>
  <c r="R9" i="1"/>
  <c r="R8" i="1"/>
  <c r="R7" i="1"/>
  <c r="R5" i="1"/>
  <c r="O201" i="1" l="1"/>
  <c r="O200" i="1"/>
  <c r="O199" i="1"/>
  <c r="O198" i="1"/>
  <c r="O197" i="1"/>
  <c r="O196" i="1"/>
  <c r="O195" i="1"/>
  <c r="O194" i="1"/>
  <c r="O192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67" i="1"/>
  <c r="O166" i="1"/>
  <c r="O165" i="1"/>
  <c r="O164" i="1"/>
  <c r="O163" i="1"/>
  <c r="O162" i="1"/>
  <c r="O161" i="1"/>
  <c r="O158" i="1"/>
  <c r="O157" i="1"/>
  <c r="O156" i="1"/>
  <c r="O155" i="1"/>
  <c r="O154" i="1"/>
  <c r="O153" i="1"/>
  <c r="O152" i="1"/>
  <c r="O151" i="1"/>
  <c r="O145" i="1"/>
  <c r="O144" i="1"/>
  <c r="O137" i="1"/>
  <c r="O135" i="1"/>
  <c r="O134" i="1"/>
  <c r="O116" i="1"/>
  <c r="O115" i="1"/>
  <c r="O112" i="1"/>
  <c r="O108" i="1"/>
  <c r="O107" i="1"/>
  <c r="O106" i="1"/>
  <c r="O93" i="1"/>
  <c r="O92" i="1"/>
  <c r="O91" i="1"/>
  <c r="O90" i="1"/>
  <c r="O88" i="1"/>
  <c r="O87" i="1"/>
  <c r="O83" i="1"/>
  <c r="O79" i="1"/>
  <c r="O78" i="1"/>
  <c r="O77" i="1"/>
  <c r="O75" i="1"/>
  <c r="O72" i="1"/>
  <c r="O70" i="1"/>
  <c r="O69" i="1"/>
  <c r="O68" i="1"/>
  <c r="O49" i="1"/>
  <c r="O48" i="1"/>
  <c r="O47" i="1"/>
  <c r="O46" i="1"/>
  <c r="O42" i="1"/>
  <c r="O41" i="1"/>
  <c r="O39" i="1"/>
  <c r="O36" i="1"/>
  <c r="O35" i="1"/>
  <c r="O33" i="1"/>
  <c r="O32" i="1"/>
  <c r="O31" i="1"/>
  <c r="O30" i="1"/>
  <c r="O29" i="1"/>
  <c r="O28" i="1"/>
  <c r="O27" i="1"/>
  <c r="O20" i="1"/>
  <c r="O12" i="1"/>
  <c r="O11" i="1"/>
  <c r="O8" i="1"/>
  <c r="O7" i="1"/>
  <c r="O5" i="1"/>
  <c r="O4" i="1"/>
  <c r="O3" i="1"/>
  <c r="L187" i="1" l="1"/>
  <c r="L186" i="1"/>
  <c r="L180" i="1"/>
  <c r="L107" i="1"/>
  <c r="L115" i="1"/>
  <c r="L142" i="1"/>
  <c r="L141" i="1"/>
  <c r="L138" i="1"/>
  <c r="L160" i="1"/>
  <c r="L159" i="1"/>
  <c r="L114" i="1"/>
  <c r="L158" i="1"/>
  <c r="L157" i="1"/>
  <c r="L193" i="1"/>
  <c r="L150" i="1"/>
  <c r="L156" i="1"/>
  <c r="L155" i="1"/>
  <c r="L154" i="1"/>
  <c r="L153" i="1"/>
  <c r="L151" i="1"/>
  <c r="L149" i="1"/>
  <c r="L144" i="1"/>
  <c r="L137" i="1"/>
  <c r="L135" i="1"/>
  <c r="L192" i="1"/>
  <c r="L183" i="1"/>
  <c r="L91" i="1"/>
  <c r="L90" i="1"/>
  <c r="L89" i="1"/>
  <c r="L88" i="1"/>
  <c r="L83" i="1"/>
  <c r="L79" i="1"/>
  <c r="L78" i="1"/>
  <c r="L77" i="1"/>
  <c r="L75" i="1"/>
  <c r="L74" i="1"/>
  <c r="L73" i="1"/>
  <c r="L71" i="1"/>
  <c r="L70" i="1"/>
  <c r="L47" i="1"/>
  <c r="L46" i="1"/>
  <c r="L39" i="1"/>
  <c r="L37" i="1"/>
  <c r="L36" i="1"/>
  <c r="L32" i="1"/>
  <c r="L30" i="1"/>
  <c r="L29" i="1"/>
  <c r="L28" i="1"/>
  <c r="L27" i="1"/>
  <c r="L23" i="1"/>
  <c r="L22" i="1"/>
  <c r="L21" i="1"/>
  <c r="L20" i="1"/>
  <c r="L15" i="1"/>
  <c r="L10" i="1"/>
  <c r="L8" i="1"/>
  <c r="L6" i="1"/>
  <c r="L4" i="1"/>
  <c r="L3" i="1"/>
  <c r="L7" i="1"/>
  <c r="I191" i="1" l="1"/>
  <c r="I190" i="1"/>
  <c r="I189" i="1"/>
  <c r="I188" i="1"/>
  <c r="I187" i="1"/>
  <c r="I186" i="1"/>
  <c r="I185" i="1"/>
  <c r="I184" i="1"/>
  <c r="I183" i="1"/>
  <c r="I180" i="1"/>
  <c r="I179" i="1"/>
  <c r="I152" i="1"/>
  <c r="I151" i="1"/>
  <c r="I150" i="1"/>
  <c r="I149" i="1"/>
  <c r="I145" i="1"/>
  <c r="I144" i="1"/>
  <c r="I140" i="1"/>
  <c r="I138" i="1"/>
  <c r="I137" i="1"/>
  <c r="I113" i="1"/>
  <c r="I112" i="1"/>
  <c r="I110" i="1"/>
  <c r="I109" i="1"/>
  <c r="I107" i="1"/>
  <c r="I106" i="1"/>
  <c r="I87" i="1"/>
  <c r="I86" i="1"/>
  <c r="I85" i="1"/>
  <c r="I84" i="1"/>
  <c r="I83" i="1"/>
  <c r="I82" i="1"/>
  <c r="I81" i="1"/>
  <c r="I79" i="1"/>
  <c r="I78" i="1"/>
  <c r="I76" i="1"/>
  <c r="I75" i="1"/>
  <c r="I74" i="1"/>
  <c r="I73" i="1"/>
  <c r="I72" i="1"/>
  <c r="I71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1" i="1"/>
  <c r="I20" i="1"/>
  <c r="I18" i="1"/>
  <c r="I17" i="1"/>
  <c r="I12" i="1"/>
  <c r="I11" i="1"/>
  <c r="I9" i="1"/>
  <c r="I8" i="1"/>
  <c r="I7" i="1"/>
  <c r="I5" i="1"/>
  <c r="E64" i="2" l="1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36" i="3"/>
  <c r="E35" i="3"/>
  <c r="E34" i="3"/>
  <c r="E33" i="3"/>
  <c r="E32" i="3"/>
  <c r="E27" i="4"/>
  <c r="E26" i="4"/>
  <c r="E25" i="4"/>
  <c r="E24" i="4"/>
  <c r="E23" i="4"/>
  <c r="E22" i="4"/>
  <c r="E21" i="4"/>
  <c r="E20" i="4"/>
  <c r="E19" i="4"/>
  <c r="E18" i="4"/>
  <c r="E17" i="4"/>
  <c r="E42" i="5"/>
  <c r="E41" i="5"/>
  <c r="E40" i="5"/>
  <c r="E39" i="5"/>
  <c r="E38" i="5"/>
  <c r="O35" i="6" l="1"/>
  <c r="O34" i="6"/>
  <c r="O33" i="6"/>
  <c r="O32" i="6"/>
  <c r="O31" i="6"/>
  <c r="O24" i="6"/>
  <c r="O29" i="6"/>
  <c r="O30" i="6"/>
  <c r="O25" i="6"/>
  <c r="O18" i="6"/>
  <c r="O27" i="6"/>
  <c r="O17" i="6"/>
  <c r="O15" i="6"/>
  <c r="O26" i="6"/>
  <c r="O21" i="6"/>
  <c r="O23" i="6"/>
  <c r="O8" i="6"/>
  <c r="O14" i="6"/>
  <c r="O22" i="6"/>
  <c r="O6" i="6"/>
  <c r="O28" i="6"/>
  <c r="O20" i="6"/>
  <c r="O4" i="6"/>
  <c r="O19" i="6"/>
  <c r="O13" i="6"/>
  <c r="O12" i="6"/>
  <c r="O16" i="6"/>
  <c r="O10" i="6"/>
  <c r="O5" i="6"/>
  <c r="O9" i="6"/>
  <c r="O11" i="6"/>
  <c r="O3" i="6"/>
  <c r="O7" i="6"/>
  <c r="F112" i="1"/>
  <c r="F111" i="1"/>
  <c r="F110" i="1"/>
  <c r="F109" i="1"/>
  <c r="F26" i="1"/>
  <c r="F25" i="1"/>
  <c r="F24" i="1"/>
  <c r="F23" i="1"/>
  <c r="L40" i="5" l="1"/>
  <c r="O42" i="5"/>
  <c r="N42" i="5"/>
  <c r="M42" i="5"/>
  <c r="L42" i="5"/>
  <c r="K42" i="5"/>
  <c r="J42" i="5"/>
  <c r="I42" i="5"/>
  <c r="D42" i="5" s="1"/>
  <c r="H42" i="5"/>
  <c r="C42" i="5"/>
  <c r="B42" i="5"/>
  <c r="A42" i="5"/>
  <c r="O41" i="5"/>
  <c r="N41" i="5"/>
  <c r="M41" i="5"/>
  <c r="L41" i="5"/>
  <c r="K41" i="5"/>
  <c r="J41" i="5"/>
  <c r="I41" i="5"/>
  <c r="H41" i="5"/>
  <c r="C41" i="5"/>
  <c r="B41" i="5"/>
  <c r="A41" i="5"/>
  <c r="O40" i="5"/>
  <c r="N40" i="5"/>
  <c r="M40" i="5"/>
  <c r="K40" i="5"/>
  <c r="J40" i="5"/>
  <c r="I40" i="5"/>
  <c r="H40" i="5"/>
  <c r="C40" i="5"/>
  <c r="B40" i="5"/>
  <c r="A40" i="5"/>
  <c r="O36" i="3"/>
  <c r="N36" i="3"/>
  <c r="M36" i="3"/>
  <c r="L36" i="3"/>
  <c r="K36" i="3"/>
  <c r="D36" i="3" s="1"/>
  <c r="J36" i="3"/>
  <c r="I36" i="3"/>
  <c r="H36" i="3"/>
  <c r="C36" i="3"/>
  <c r="B36" i="3"/>
  <c r="A36" i="3"/>
  <c r="O35" i="3"/>
  <c r="N35" i="3"/>
  <c r="M35" i="3"/>
  <c r="L35" i="3"/>
  <c r="K35" i="3"/>
  <c r="J35" i="3"/>
  <c r="I35" i="3"/>
  <c r="H35" i="3"/>
  <c r="C35" i="3"/>
  <c r="B35" i="3"/>
  <c r="A35" i="3"/>
  <c r="O34" i="3"/>
  <c r="N34" i="3"/>
  <c r="M34" i="3"/>
  <c r="L34" i="3"/>
  <c r="K34" i="3"/>
  <c r="J34" i="3"/>
  <c r="I34" i="3"/>
  <c r="H34" i="3"/>
  <c r="C34" i="3"/>
  <c r="B34" i="3"/>
  <c r="A34" i="3"/>
  <c r="D41" i="5" l="1"/>
  <c r="G41" i="5"/>
  <c r="D40" i="5"/>
  <c r="G42" i="5"/>
  <c r="G40" i="5"/>
  <c r="G36" i="3"/>
  <c r="G35" i="3"/>
  <c r="D34" i="3"/>
  <c r="D35" i="3"/>
  <c r="G34" i="3"/>
  <c r="O39" i="5" l="1"/>
  <c r="N39" i="5"/>
  <c r="M39" i="5"/>
  <c r="L39" i="5"/>
  <c r="K39" i="5"/>
  <c r="J39" i="5"/>
  <c r="I39" i="5"/>
  <c r="H39" i="5"/>
  <c r="C39" i="5"/>
  <c r="B39" i="5"/>
  <c r="A39" i="5"/>
  <c r="O38" i="5"/>
  <c r="N38" i="5"/>
  <c r="M38" i="5"/>
  <c r="L38" i="5"/>
  <c r="K38" i="5"/>
  <c r="J38" i="5"/>
  <c r="I38" i="5"/>
  <c r="H38" i="5"/>
  <c r="C38" i="5"/>
  <c r="B38" i="5"/>
  <c r="A38" i="5"/>
  <c r="O34" i="5"/>
  <c r="N34" i="5"/>
  <c r="M34" i="5"/>
  <c r="L34" i="5"/>
  <c r="K34" i="5"/>
  <c r="J34" i="5"/>
  <c r="I34" i="5"/>
  <c r="H34" i="5"/>
  <c r="C34" i="5"/>
  <c r="B34" i="5"/>
  <c r="A34" i="5"/>
  <c r="O30" i="5"/>
  <c r="N30" i="5"/>
  <c r="M30" i="5"/>
  <c r="L30" i="5"/>
  <c r="K30" i="5"/>
  <c r="J30" i="5"/>
  <c r="I30" i="5"/>
  <c r="H30" i="5"/>
  <c r="C30" i="5"/>
  <c r="B30" i="5"/>
  <c r="A30" i="5"/>
  <c r="E30" i="5" l="1"/>
  <c r="F30" i="5" s="1"/>
  <c r="G30" i="5" s="1"/>
  <c r="E34" i="5"/>
  <c r="F34" i="5" s="1"/>
  <c r="D34" i="5"/>
  <c r="D38" i="5"/>
  <c r="D39" i="5"/>
  <c r="D30" i="5"/>
  <c r="G34" i="5"/>
  <c r="G39" i="5"/>
  <c r="G38" i="5"/>
  <c r="N35" i="6"/>
  <c r="M35" i="6"/>
  <c r="L35" i="6"/>
  <c r="K35" i="6"/>
  <c r="J35" i="6"/>
  <c r="I35" i="6"/>
  <c r="H35" i="6"/>
  <c r="E35" i="6" s="1"/>
  <c r="F35" i="6" s="1"/>
  <c r="N34" i="6"/>
  <c r="M34" i="6"/>
  <c r="L34" i="6"/>
  <c r="K34" i="6"/>
  <c r="J34" i="6"/>
  <c r="I34" i="6"/>
  <c r="H34" i="6"/>
  <c r="N33" i="6"/>
  <c r="M33" i="6"/>
  <c r="L33" i="6"/>
  <c r="K33" i="6"/>
  <c r="J33" i="6"/>
  <c r="I33" i="6"/>
  <c r="H33" i="6"/>
  <c r="N32" i="6"/>
  <c r="M32" i="6"/>
  <c r="L32" i="6"/>
  <c r="K32" i="6"/>
  <c r="J32" i="6"/>
  <c r="I32" i="6"/>
  <c r="H32" i="6"/>
  <c r="N31" i="6"/>
  <c r="M31" i="6"/>
  <c r="L31" i="6"/>
  <c r="K31" i="6"/>
  <c r="J31" i="6"/>
  <c r="I31" i="6"/>
  <c r="H31" i="6"/>
  <c r="E31" i="6" s="1"/>
  <c r="F31" i="6" s="1"/>
  <c r="N24" i="6"/>
  <c r="M24" i="6"/>
  <c r="L24" i="6"/>
  <c r="K24" i="6"/>
  <c r="J24" i="6"/>
  <c r="I24" i="6"/>
  <c r="H24" i="6"/>
  <c r="N29" i="6"/>
  <c r="M29" i="6"/>
  <c r="L29" i="6"/>
  <c r="K29" i="6"/>
  <c r="J29" i="6"/>
  <c r="I29" i="6"/>
  <c r="H29" i="6"/>
  <c r="N30" i="6"/>
  <c r="M30" i="6"/>
  <c r="L30" i="6"/>
  <c r="K30" i="6"/>
  <c r="J30" i="6"/>
  <c r="I30" i="6"/>
  <c r="H30" i="6"/>
  <c r="N25" i="6"/>
  <c r="M25" i="6"/>
  <c r="L25" i="6"/>
  <c r="K25" i="6"/>
  <c r="J25" i="6"/>
  <c r="I25" i="6"/>
  <c r="H25" i="6"/>
  <c r="N18" i="6"/>
  <c r="M18" i="6"/>
  <c r="L18" i="6"/>
  <c r="K18" i="6"/>
  <c r="J18" i="6"/>
  <c r="I18" i="6"/>
  <c r="H18" i="6"/>
  <c r="N27" i="6"/>
  <c r="M27" i="6"/>
  <c r="L27" i="6"/>
  <c r="K27" i="6"/>
  <c r="J27" i="6"/>
  <c r="I27" i="6"/>
  <c r="H27" i="6"/>
  <c r="N17" i="6"/>
  <c r="M17" i="6"/>
  <c r="L17" i="6"/>
  <c r="K17" i="6"/>
  <c r="J17" i="6"/>
  <c r="I17" i="6"/>
  <c r="H17" i="6"/>
  <c r="N15" i="6"/>
  <c r="M15" i="6"/>
  <c r="L15" i="6"/>
  <c r="K15" i="6"/>
  <c r="J15" i="6"/>
  <c r="I15" i="6"/>
  <c r="H15" i="6"/>
  <c r="N26" i="6"/>
  <c r="M26" i="6"/>
  <c r="L26" i="6"/>
  <c r="K26" i="6"/>
  <c r="J26" i="6"/>
  <c r="I26" i="6"/>
  <c r="H26" i="6"/>
  <c r="N21" i="6"/>
  <c r="M21" i="6"/>
  <c r="L21" i="6"/>
  <c r="K21" i="6"/>
  <c r="J21" i="6"/>
  <c r="I21" i="6"/>
  <c r="H21" i="6"/>
  <c r="N23" i="6"/>
  <c r="M23" i="6"/>
  <c r="L23" i="6"/>
  <c r="K23" i="6"/>
  <c r="J23" i="6"/>
  <c r="I23" i="6"/>
  <c r="H23" i="6"/>
  <c r="N8" i="6"/>
  <c r="M8" i="6"/>
  <c r="L8" i="6"/>
  <c r="K8" i="6"/>
  <c r="J8" i="6"/>
  <c r="I8" i="6"/>
  <c r="H8" i="6"/>
  <c r="N14" i="6"/>
  <c r="M14" i="6"/>
  <c r="L14" i="6"/>
  <c r="K14" i="6"/>
  <c r="J14" i="6"/>
  <c r="I14" i="6"/>
  <c r="H14" i="6"/>
  <c r="N22" i="6"/>
  <c r="M22" i="6"/>
  <c r="L22" i="6"/>
  <c r="K22" i="6"/>
  <c r="J22" i="6"/>
  <c r="H22" i="6"/>
  <c r="N6" i="6"/>
  <c r="M6" i="6"/>
  <c r="L6" i="6"/>
  <c r="K6" i="6"/>
  <c r="J6" i="6"/>
  <c r="H6" i="6"/>
  <c r="N28" i="6"/>
  <c r="M28" i="6"/>
  <c r="L28" i="6"/>
  <c r="K28" i="6"/>
  <c r="J28" i="6"/>
  <c r="H28" i="6"/>
  <c r="N20" i="6"/>
  <c r="M20" i="6"/>
  <c r="L20" i="6"/>
  <c r="K20" i="6"/>
  <c r="J20" i="6"/>
  <c r="H20" i="6"/>
  <c r="N4" i="6"/>
  <c r="M4" i="6"/>
  <c r="L4" i="6"/>
  <c r="K4" i="6"/>
  <c r="J4" i="6"/>
  <c r="H4" i="6"/>
  <c r="N19" i="6"/>
  <c r="M19" i="6"/>
  <c r="L19" i="6"/>
  <c r="K19" i="6"/>
  <c r="J19" i="6"/>
  <c r="I19" i="6"/>
  <c r="H19" i="6"/>
  <c r="N13" i="6"/>
  <c r="M13" i="6"/>
  <c r="L13" i="6"/>
  <c r="K13" i="6"/>
  <c r="J13" i="6"/>
  <c r="I13" i="6"/>
  <c r="H13" i="6"/>
  <c r="N12" i="6"/>
  <c r="M12" i="6"/>
  <c r="L12" i="6"/>
  <c r="K12" i="6"/>
  <c r="J12" i="6"/>
  <c r="I12" i="6"/>
  <c r="H12" i="6"/>
  <c r="N16" i="6"/>
  <c r="M16" i="6"/>
  <c r="L16" i="6"/>
  <c r="K16" i="6"/>
  <c r="J16" i="6"/>
  <c r="I16" i="6"/>
  <c r="H16" i="6"/>
  <c r="N10" i="6"/>
  <c r="M10" i="6"/>
  <c r="L10" i="6"/>
  <c r="K10" i="6"/>
  <c r="J10" i="6"/>
  <c r="N5" i="6"/>
  <c r="M5" i="6"/>
  <c r="L5" i="6"/>
  <c r="K5" i="6"/>
  <c r="J5" i="6"/>
  <c r="I5" i="6"/>
  <c r="N9" i="6"/>
  <c r="M9" i="6"/>
  <c r="L9" i="6"/>
  <c r="K9" i="6"/>
  <c r="J9" i="6"/>
  <c r="N11" i="6"/>
  <c r="M11" i="6"/>
  <c r="L11" i="6"/>
  <c r="K11" i="6"/>
  <c r="J11" i="6"/>
  <c r="N3" i="6"/>
  <c r="M3" i="6"/>
  <c r="L3" i="6"/>
  <c r="K3" i="6"/>
  <c r="J3" i="6"/>
  <c r="I3" i="6"/>
  <c r="N7" i="6"/>
  <c r="M7" i="6"/>
  <c r="L7" i="6"/>
  <c r="K7" i="6"/>
  <c r="J7" i="6"/>
  <c r="O23" i="5"/>
  <c r="N23" i="5"/>
  <c r="M23" i="5"/>
  <c r="L23" i="5"/>
  <c r="K23" i="5"/>
  <c r="J23" i="5"/>
  <c r="I23" i="5"/>
  <c r="H23" i="5"/>
  <c r="O29" i="5"/>
  <c r="N29" i="5"/>
  <c r="M29" i="5"/>
  <c r="L29" i="5"/>
  <c r="K29" i="5"/>
  <c r="J29" i="5"/>
  <c r="I29" i="5"/>
  <c r="H29" i="5"/>
  <c r="O28" i="5"/>
  <c r="N28" i="5"/>
  <c r="M28" i="5"/>
  <c r="L28" i="5"/>
  <c r="K28" i="5"/>
  <c r="J28" i="5"/>
  <c r="I28" i="5"/>
  <c r="H28" i="5"/>
  <c r="O27" i="5"/>
  <c r="N27" i="5"/>
  <c r="M27" i="5"/>
  <c r="L27" i="5"/>
  <c r="K27" i="5"/>
  <c r="J27" i="5"/>
  <c r="I27" i="5"/>
  <c r="H27" i="5"/>
  <c r="O19" i="5"/>
  <c r="N19" i="5"/>
  <c r="M19" i="5"/>
  <c r="L19" i="5"/>
  <c r="K19" i="5"/>
  <c r="J19" i="5"/>
  <c r="I19" i="5"/>
  <c r="H19" i="5"/>
  <c r="O13" i="5"/>
  <c r="N13" i="5"/>
  <c r="M13" i="5"/>
  <c r="L13" i="5"/>
  <c r="K13" i="5"/>
  <c r="J13" i="5"/>
  <c r="I13" i="5"/>
  <c r="H13" i="5"/>
  <c r="O32" i="5"/>
  <c r="N32" i="5"/>
  <c r="M32" i="5"/>
  <c r="L32" i="5"/>
  <c r="K32" i="5"/>
  <c r="J32" i="5"/>
  <c r="I32" i="5"/>
  <c r="H32" i="5"/>
  <c r="O37" i="5"/>
  <c r="N37" i="5"/>
  <c r="M37" i="5"/>
  <c r="L37" i="5"/>
  <c r="K37" i="5"/>
  <c r="J37" i="5"/>
  <c r="I37" i="5"/>
  <c r="H37" i="5"/>
  <c r="O6" i="5"/>
  <c r="N6" i="5"/>
  <c r="M6" i="5"/>
  <c r="L6" i="5"/>
  <c r="K6" i="5"/>
  <c r="J6" i="5"/>
  <c r="I6" i="5"/>
  <c r="H6" i="5"/>
  <c r="O4" i="5"/>
  <c r="N4" i="5"/>
  <c r="M4" i="5"/>
  <c r="L4" i="5"/>
  <c r="K4" i="5"/>
  <c r="J4" i="5"/>
  <c r="I4" i="5"/>
  <c r="H4" i="5"/>
  <c r="O14" i="5"/>
  <c r="N14" i="5"/>
  <c r="M14" i="5"/>
  <c r="L14" i="5"/>
  <c r="K14" i="5"/>
  <c r="J14" i="5"/>
  <c r="H14" i="5"/>
  <c r="O8" i="5"/>
  <c r="N8" i="5"/>
  <c r="M8" i="5"/>
  <c r="L8" i="5"/>
  <c r="K8" i="5"/>
  <c r="J8" i="5"/>
  <c r="H8" i="5"/>
  <c r="O20" i="5"/>
  <c r="N20" i="5"/>
  <c r="M20" i="5"/>
  <c r="L20" i="5"/>
  <c r="K20" i="5"/>
  <c r="J20" i="5"/>
  <c r="H20" i="5"/>
  <c r="O12" i="5"/>
  <c r="N12" i="5"/>
  <c r="M12" i="5"/>
  <c r="L12" i="5"/>
  <c r="K12" i="5"/>
  <c r="J12" i="5"/>
  <c r="H12" i="5"/>
  <c r="O24" i="5"/>
  <c r="N24" i="5"/>
  <c r="M24" i="5"/>
  <c r="L24" i="5"/>
  <c r="K24" i="5"/>
  <c r="J24" i="5"/>
  <c r="H24" i="5"/>
  <c r="O17" i="5"/>
  <c r="N17" i="5"/>
  <c r="M17" i="5"/>
  <c r="L17" i="5"/>
  <c r="K17" i="5"/>
  <c r="J17" i="5"/>
  <c r="I17" i="5"/>
  <c r="O15" i="5"/>
  <c r="N15" i="5"/>
  <c r="M15" i="5"/>
  <c r="L15" i="5"/>
  <c r="K15" i="5"/>
  <c r="J15" i="5"/>
  <c r="I15" i="5"/>
  <c r="O7" i="5"/>
  <c r="N7" i="5"/>
  <c r="M7" i="5"/>
  <c r="L7" i="5"/>
  <c r="K7" i="5"/>
  <c r="J7" i="5"/>
  <c r="I7" i="5"/>
  <c r="O36" i="5"/>
  <c r="N36" i="5"/>
  <c r="M36" i="5"/>
  <c r="L36" i="5"/>
  <c r="K36" i="5"/>
  <c r="J36" i="5"/>
  <c r="I36" i="5"/>
  <c r="O35" i="5"/>
  <c r="N35" i="5"/>
  <c r="M35" i="5"/>
  <c r="L35" i="5"/>
  <c r="K35" i="5"/>
  <c r="J35" i="5"/>
  <c r="I35" i="5"/>
  <c r="O21" i="5"/>
  <c r="N21" i="5"/>
  <c r="M21" i="5"/>
  <c r="L21" i="5"/>
  <c r="K21" i="5"/>
  <c r="J21" i="5"/>
  <c r="I21" i="5"/>
  <c r="O18" i="5"/>
  <c r="N18" i="5"/>
  <c r="M18" i="5"/>
  <c r="L18" i="5"/>
  <c r="K18" i="5"/>
  <c r="J18" i="5"/>
  <c r="O10" i="5"/>
  <c r="N10" i="5"/>
  <c r="M10" i="5"/>
  <c r="L10" i="5"/>
  <c r="K10" i="5"/>
  <c r="J10" i="5"/>
  <c r="O33" i="5"/>
  <c r="N33" i="5"/>
  <c r="M33" i="5"/>
  <c r="L33" i="5"/>
  <c r="K33" i="5"/>
  <c r="J33" i="5"/>
  <c r="I33" i="5"/>
  <c r="O26" i="5"/>
  <c r="N26" i="5"/>
  <c r="M26" i="5"/>
  <c r="L26" i="5"/>
  <c r="K26" i="5"/>
  <c r="J26" i="5"/>
  <c r="I26" i="5"/>
  <c r="O25" i="5"/>
  <c r="N25" i="5"/>
  <c r="M25" i="5"/>
  <c r="L25" i="5"/>
  <c r="K25" i="5"/>
  <c r="J25" i="5"/>
  <c r="O16" i="5"/>
  <c r="N16" i="5"/>
  <c r="M16" i="5"/>
  <c r="L16" i="5"/>
  <c r="K16" i="5"/>
  <c r="J16" i="5"/>
  <c r="O31" i="5"/>
  <c r="N31" i="5"/>
  <c r="M31" i="5"/>
  <c r="L31" i="5"/>
  <c r="K31" i="5"/>
  <c r="J31" i="5"/>
  <c r="O11" i="5"/>
  <c r="N11" i="5"/>
  <c r="M11" i="5"/>
  <c r="L11" i="5"/>
  <c r="K11" i="5"/>
  <c r="J11" i="5"/>
  <c r="O5" i="5"/>
  <c r="N5" i="5"/>
  <c r="M5" i="5"/>
  <c r="L5" i="5"/>
  <c r="K5" i="5"/>
  <c r="J5" i="5"/>
  <c r="I5" i="5"/>
  <c r="O22" i="5"/>
  <c r="N22" i="5"/>
  <c r="M22" i="5"/>
  <c r="L22" i="5"/>
  <c r="K22" i="5"/>
  <c r="J22" i="5"/>
  <c r="O9" i="5"/>
  <c r="N9" i="5"/>
  <c r="M9" i="5"/>
  <c r="L9" i="5"/>
  <c r="K9" i="5"/>
  <c r="J9" i="5"/>
  <c r="O3" i="5"/>
  <c r="N3" i="5"/>
  <c r="M3" i="5"/>
  <c r="L3" i="5"/>
  <c r="K3" i="5"/>
  <c r="J3" i="5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O18" i="4"/>
  <c r="N18" i="4"/>
  <c r="M18" i="4"/>
  <c r="L18" i="4"/>
  <c r="K18" i="4"/>
  <c r="O17" i="4"/>
  <c r="N17" i="4"/>
  <c r="M17" i="4"/>
  <c r="L17" i="4"/>
  <c r="K17" i="4"/>
  <c r="O13" i="4"/>
  <c r="N13" i="4"/>
  <c r="M13" i="4"/>
  <c r="L13" i="4"/>
  <c r="K13" i="4"/>
  <c r="O14" i="4"/>
  <c r="N14" i="4"/>
  <c r="M14" i="4"/>
  <c r="L14" i="4"/>
  <c r="K14" i="4"/>
  <c r="O8" i="4"/>
  <c r="N8" i="4"/>
  <c r="M8" i="4"/>
  <c r="L8" i="4"/>
  <c r="K8" i="4"/>
  <c r="O7" i="4"/>
  <c r="N7" i="4"/>
  <c r="M7" i="4"/>
  <c r="L7" i="4"/>
  <c r="K7" i="4"/>
  <c r="O15" i="4"/>
  <c r="N15" i="4"/>
  <c r="M15" i="4"/>
  <c r="L15" i="4"/>
  <c r="K15" i="4"/>
  <c r="O16" i="4"/>
  <c r="N16" i="4"/>
  <c r="M16" i="4"/>
  <c r="L16" i="4"/>
  <c r="K16" i="4"/>
  <c r="O9" i="4"/>
  <c r="N9" i="4"/>
  <c r="M9" i="4"/>
  <c r="L9" i="4"/>
  <c r="K9" i="4"/>
  <c r="O11" i="4"/>
  <c r="N11" i="4"/>
  <c r="M11" i="4"/>
  <c r="L11" i="4"/>
  <c r="K11" i="4"/>
  <c r="O10" i="4"/>
  <c r="N10" i="4"/>
  <c r="M10" i="4"/>
  <c r="L10" i="4"/>
  <c r="K10" i="4"/>
  <c r="O5" i="4"/>
  <c r="N5" i="4"/>
  <c r="M5" i="4"/>
  <c r="L5" i="4"/>
  <c r="K5" i="4"/>
  <c r="O6" i="4"/>
  <c r="N6" i="4"/>
  <c r="M6" i="4"/>
  <c r="L6" i="4"/>
  <c r="K6" i="4"/>
  <c r="O3" i="4"/>
  <c r="N3" i="4"/>
  <c r="M3" i="4"/>
  <c r="L3" i="4"/>
  <c r="K3" i="4"/>
  <c r="O4" i="4"/>
  <c r="N4" i="4"/>
  <c r="M4" i="4"/>
  <c r="L4" i="4"/>
  <c r="K4" i="4"/>
  <c r="J27" i="4"/>
  <c r="J26" i="4"/>
  <c r="J25" i="4"/>
  <c r="J24" i="4"/>
  <c r="J23" i="4"/>
  <c r="J22" i="4"/>
  <c r="J21" i="4"/>
  <c r="J20" i="4"/>
  <c r="J19" i="4"/>
  <c r="J18" i="4"/>
  <c r="J17" i="4"/>
  <c r="J13" i="4"/>
  <c r="J14" i="4"/>
  <c r="J8" i="4"/>
  <c r="J7" i="4"/>
  <c r="J15" i="4"/>
  <c r="J16" i="4"/>
  <c r="J9" i="4"/>
  <c r="J11" i="4"/>
  <c r="J10" i="4"/>
  <c r="J5" i="4"/>
  <c r="J6" i="4"/>
  <c r="J3" i="4"/>
  <c r="J4" i="4"/>
  <c r="I27" i="4"/>
  <c r="I26" i="4"/>
  <c r="I25" i="4"/>
  <c r="I24" i="4"/>
  <c r="I23" i="4"/>
  <c r="I22" i="4"/>
  <c r="I21" i="4"/>
  <c r="I20" i="4"/>
  <c r="I19" i="4"/>
  <c r="I18" i="4"/>
  <c r="I17" i="4"/>
  <c r="I13" i="4"/>
  <c r="I14" i="4"/>
  <c r="I8" i="4"/>
  <c r="I7" i="4"/>
  <c r="I15" i="4"/>
  <c r="I6" i="4"/>
  <c r="I3" i="4"/>
  <c r="H27" i="4"/>
  <c r="H26" i="4"/>
  <c r="H25" i="4"/>
  <c r="H24" i="4"/>
  <c r="H23" i="4"/>
  <c r="H22" i="4"/>
  <c r="H21" i="4"/>
  <c r="H20" i="4"/>
  <c r="H19" i="4"/>
  <c r="H18" i="4"/>
  <c r="H17" i="4"/>
  <c r="H13" i="4"/>
  <c r="H14" i="4"/>
  <c r="H8" i="4"/>
  <c r="H7" i="4"/>
  <c r="H15" i="4"/>
  <c r="H16" i="4"/>
  <c r="H9" i="4"/>
  <c r="H11" i="4"/>
  <c r="H10" i="4"/>
  <c r="H5" i="4"/>
  <c r="O12" i="4"/>
  <c r="N12" i="4"/>
  <c r="M12" i="4"/>
  <c r="L12" i="4"/>
  <c r="K12" i="4"/>
  <c r="O33" i="3"/>
  <c r="O32" i="3"/>
  <c r="O24" i="3"/>
  <c r="O31" i="3"/>
  <c r="O23" i="3"/>
  <c r="O25" i="3"/>
  <c r="O14" i="3"/>
  <c r="O17" i="3"/>
  <c r="O19" i="3"/>
  <c r="O21" i="3"/>
  <c r="O7" i="3"/>
  <c r="O22" i="3"/>
  <c r="O30" i="3"/>
  <c r="O28" i="3"/>
  <c r="O27" i="3"/>
  <c r="O13" i="3"/>
  <c r="O26" i="3"/>
  <c r="O11" i="3"/>
  <c r="O29" i="3"/>
  <c r="O12" i="3"/>
  <c r="O8" i="3"/>
  <c r="O15" i="3"/>
  <c r="O20" i="3"/>
  <c r="O5" i="3"/>
  <c r="O16" i="3"/>
  <c r="O10" i="3"/>
  <c r="O9" i="3"/>
  <c r="O6" i="3"/>
  <c r="O4" i="3"/>
  <c r="O3" i="3"/>
  <c r="N33" i="3"/>
  <c r="N32" i="3"/>
  <c r="N24" i="3"/>
  <c r="N31" i="3"/>
  <c r="N23" i="3"/>
  <c r="N25" i="3"/>
  <c r="N14" i="3"/>
  <c r="N17" i="3"/>
  <c r="N19" i="3"/>
  <c r="N21" i="3"/>
  <c r="N7" i="3"/>
  <c r="N22" i="3"/>
  <c r="N30" i="3"/>
  <c r="N28" i="3"/>
  <c r="N27" i="3"/>
  <c r="N13" i="3"/>
  <c r="N26" i="3"/>
  <c r="N11" i="3"/>
  <c r="N29" i="3"/>
  <c r="N12" i="3"/>
  <c r="N8" i="3"/>
  <c r="N15" i="3"/>
  <c r="N20" i="3"/>
  <c r="N5" i="3"/>
  <c r="N16" i="3"/>
  <c r="N10" i="3"/>
  <c r="N9" i="3"/>
  <c r="N6" i="3"/>
  <c r="N4" i="3"/>
  <c r="N3" i="3"/>
  <c r="M33" i="3"/>
  <c r="M32" i="3"/>
  <c r="M24" i="3"/>
  <c r="M31" i="3"/>
  <c r="M23" i="3"/>
  <c r="M25" i="3"/>
  <c r="M14" i="3"/>
  <c r="M17" i="3"/>
  <c r="M19" i="3"/>
  <c r="M21" i="3"/>
  <c r="M7" i="3"/>
  <c r="M22" i="3"/>
  <c r="M30" i="3"/>
  <c r="M28" i="3"/>
  <c r="M27" i="3"/>
  <c r="M13" i="3"/>
  <c r="M26" i="3"/>
  <c r="M11" i="3"/>
  <c r="M29" i="3"/>
  <c r="M12" i="3"/>
  <c r="M8" i="3"/>
  <c r="M15" i="3"/>
  <c r="M20" i="3"/>
  <c r="M5" i="3"/>
  <c r="M16" i="3"/>
  <c r="M10" i="3"/>
  <c r="M9" i="3"/>
  <c r="M6" i="3"/>
  <c r="M4" i="3"/>
  <c r="M3" i="3"/>
  <c r="L33" i="3"/>
  <c r="L32" i="3"/>
  <c r="L24" i="3"/>
  <c r="L31" i="3"/>
  <c r="L23" i="3"/>
  <c r="L25" i="3"/>
  <c r="L14" i="3"/>
  <c r="L17" i="3"/>
  <c r="L19" i="3"/>
  <c r="L21" i="3"/>
  <c r="L7" i="3"/>
  <c r="L22" i="3"/>
  <c r="L30" i="3"/>
  <c r="L28" i="3"/>
  <c r="L27" i="3"/>
  <c r="L13" i="3"/>
  <c r="L26" i="3"/>
  <c r="L11" i="3"/>
  <c r="L29" i="3"/>
  <c r="L12" i="3"/>
  <c r="L8" i="3"/>
  <c r="L15" i="3"/>
  <c r="L20" i="3"/>
  <c r="L5" i="3"/>
  <c r="L16" i="3"/>
  <c r="L10" i="3"/>
  <c r="L9" i="3"/>
  <c r="L6" i="3"/>
  <c r="L4" i="3"/>
  <c r="L3" i="3"/>
  <c r="K33" i="3"/>
  <c r="K32" i="3"/>
  <c r="K24" i="3"/>
  <c r="K31" i="3"/>
  <c r="K23" i="3"/>
  <c r="K25" i="3"/>
  <c r="K14" i="3"/>
  <c r="K17" i="3"/>
  <c r="K19" i="3"/>
  <c r="K21" i="3"/>
  <c r="K7" i="3"/>
  <c r="K22" i="3"/>
  <c r="K30" i="3"/>
  <c r="K28" i="3"/>
  <c r="K27" i="3"/>
  <c r="K13" i="3"/>
  <c r="K26" i="3"/>
  <c r="K11" i="3"/>
  <c r="K29" i="3"/>
  <c r="K12" i="3"/>
  <c r="K8" i="3"/>
  <c r="K15" i="3"/>
  <c r="K20" i="3"/>
  <c r="K5" i="3"/>
  <c r="K16" i="3"/>
  <c r="K10" i="3"/>
  <c r="K9" i="3"/>
  <c r="K6" i="3"/>
  <c r="K4" i="3"/>
  <c r="K3" i="3"/>
  <c r="J33" i="3"/>
  <c r="J32" i="3"/>
  <c r="J24" i="3"/>
  <c r="J31" i="3"/>
  <c r="J23" i="3"/>
  <c r="J25" i="3"/>
  <c r="J14" i="3"/>
  <c r="J17" i="3"/>
  <c r="J19" i="3"/>
  <c r="J21" i="3"/>
  <c r="J7" i="3"/>
  <c r="J22" i="3"/>
  <c r="J30" i="3"/>
  <c r="J28" i="3"/>
  <c r="J27" i="3"/>
  <c r="J13" i="3"/>
  <c r="J26" i="3"/>
  <c r="J11" i="3"/>
  <c r="J29" i="3"/>
  <c r="J12" i="3"/>
  <c r="J8" i="3"/>
  <c r="J15" i="3"/>
  <c r="J20" i="3"/>
  <c r="J5" i="3"/>
  <c r="J16" i="3"/>
  <c r="J10" i="3"/>
  <c r="J9" i="3"/>
  <c r="J6" i="3"/>
  <c r="J4" i="3"/>
  <c r="J3" i="3"/>
  <c r="O18" i="3"/>
  <c r="N18" i="3"/>
  <c r="M18" i="3"/>
  <c r="L18" i="3"/>
  <c r="K18" i="3"/>
  <c r="J18" i="3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35" i="2"/>
  <c r="O27" i="2"/>
  <c r="O26" i="2"/>
  <c r="O8" i="2"/>
  <c r="O49" i="2"/>
  <c r="O47" i="2"/>
  <c r="O46" i="2"/>
  <c r="O30" i="2"/>
  <c r="O24" i="2"/>
  <c r="O45" i="2"/>
  <c r="O12" i="2"/>
  <c r="O43" i="2"/>
  <c r="O21" i="2"/>
  <c r="O17" i="2"/>
  <c r="O22" i="2"/>
  <c r="O40" i="2"/>
  <c r="O23" i="2"/>
  <c r="O9" i="2"/>
  <c r="O18" i="2"/>
  <c r="O11" i="2"/>
  <c r="O10" i="2"/>
  <c r="O6" i="2"/>
  <c r="O3" i="2"/>
  <c r="O48" i="2"/>
  <c r="O36" i="2"/>
  <c r="O37" i="2"/>
  <c r="O38" i="2"/>
  <c r="O25" i="2"/>
  <c r="O28" i="2"/>
  <c r="O15" i="2"/>
  <c r="O44" i="2"/>
  <c r="O33" i="2"/>
  <c r="O31" i="2"/>
  <c r="O42" i="2"/>
  <c r="O34" i="2"/>
  <c r="O41" i="2"/>
  <c r="O39" i="2"/>
  <c r="O20" i="2"/>
  <c r="O14" i="2"/>
  <c r="O32" i="2"/>
  <c r="O16" i="2"/>
  <c r="O4" i="2"/>
  <c r="O5" i="2"/>
  <c r="O29" i="2"/>
  <c r="O7" i="2"/>
  <c r="O13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35" i="2"/>
  <c r="N27" i="2"/>
  <c r="N26" i="2"/>
  <c r="N8" i="2"/>
  <c r="N49" i="2"/>
  <c r="N47" i="2"/>
  <c r="N46" i="2"/>
  <c r="N30" i="2"/>
  <c r="N24" i="2"/>
  <c r="N45" i="2"/>
  <c r="N12" i="2"/>
  <c r="N43" i="2"/>
  <c r="N21" i="2"/>
  <c r="N17" i="2"/>
  <c r="N22" i="2"/>
  <c r="N40" i="2"/>
  <c r="N23" i="2"/>
  <c r="N9" i="2"/>
  <c r="N18" i="2"/>
  <c r="N11" i="2"/>
  <c r="N10" i="2"/>
  <c r="N6" i="2"/>
  <c r="N3" i="2"/>
  <c r="N48" i="2"/>
  <c r="N36" i="2"/>
  <c r="N37" i="2"/>
  <c r="N38" i="2"/>
  <c r="N25" i="2"/>
  <c r="N28" i="2"/>
  <c r="N15" i="2"/>
  <c r="N44" i="2"/>
  <c r="N33" i="2"/>
  <c r="N31" i="2"/>
  <c r="N42" i="2"/>
  <c r="N34" i="2"/>
  <c r="N41" i="2"/>
  <c r="N39" i="2"/>
  <c r="N20" i="2"/>
  <c r="N14" i="2"/>
  <c r="N32" i="2"/>
  <c r="N16" i="2"/>
  <c r="N4" i="2"/>
  <c r="N5" i="2"/>
  <c r="N29" i="2"/>
  <c r="N7" i="2"/>
  <c r="N13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35" i="2"/>
  <c r="M27" i="2"/>
  <c r="M26" i="2"/>
  <c r="M8" i="2"/>
  <c r="M49" i="2"/>
  <c r="M47" i="2"/>
  <c r="M46" i="2"/>
  <c r="M30" i="2"/>
  <c r="M24" i="2"/>
  <c r="M45" i="2"/>
  <c r="M12" i="2"/>
  <c r="M43" i="2"/>
  <c r="M21" i="2"/>
  <c r="M17" i="2"/>
  <c r="M22" i="2"/>
  <c r="M40" i="2"/>
  <c r="M23" i="2"/>
  <c r="M9" i="2"/>
  <c r="M18" i="2"/>
  <c r="M11" i="2"/>
  <c r="M10" i="2"/>
  <c r="M6" i="2"/>
  <c r="M3" i="2"/>
  <c r="M48" i="2"/>
  <c r="M36" i="2"/>
  <c r="M37" i="2"/>
  <c r="M38" i="2"/>
  <c r="M25" i="2"/>
  <c r="M28" i="2"/>
  <c r="M15" i="2"/>
  <c r="M44" i="2"/>
  <c r="M33" i="2"/>
  <c r="M31" i="2"/>
  <c r="M42" i="2"/>
  <c r="M34" i="2"/>
  <c r="M41" i="2"/>
  <c r="M39" i="2"/>
  <c r="M20" i="2"/>
  <c r="M14" i="2"/>
  <c r="M32" i="2"/>
  <c r="M16" i="2"/>
  <c r="M4" i="2"/>
  <c r="M5" i="2"/>
  <c r="M29" i="2"/>
  <c r="M7" i="2"/>
  <c r="M13" i="2"/>
  <c r="O19" i="2"/>
  <c r="N19" i="2"/>
  <c r="M19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35" i="2"/>
  <c r="I27" i="2"/>
  <c r="I26" i="2"/>
  <c r="I8" i="2"/>
  <c r="I49" i="2"/>
  <c r="I47" i="2"/>
  <c r="I46" i="2"/>
  <c r="I30" i="2"/>
  <c r="I24" i="2"/>
  <c r="I45" i="2"/>
  <c r="I12" i="2"/>
  <c r="I43" i="2"/>
  <c r="I21" i="2"/>
  <c r="I25" i="2"/>
  <c r="I28" i="2"/>
  <c r="I15" i="2"/>
  <c r="I44" i="2"/>
  <c r="I31" i="2"/>
  <c r="I34" i="2"/>
  <c r="I39" i="2"/>
  <c r="I14" i="2"/>
  <c r="I32" i="2"/>
  <c r="I16" i="2"/>
  <c r="I4" i="2"/>
  <c r="I13" i="2"/>
  <c r="I19" i="2"/>
  <c r="I11" i="6"/>
  <c r="I9" i="6"/>
  <c r="I10" i="6"/>
  <c r="I20" i="6"/>
  <c r="I4" i="6"/>
  <c r="E24" i="6" l="1"/>
  <c r="F24" i="6" s="1"/>
  <c r="E34" i="6"/>
  <c r="F34" i="6" s="1"/>
  <c r="E33" i="6"/>
  <c r="F33" i="6" s="1"/>
  <c r="E32" i="6"/>
  <c r="F32" i="6" s="1"/>
  <c r="G32" i="6" s="1"/>
  <c r="E13" i="4"/>
  <c r="F13" i="4" s="1"/>
  <c r="E16" i="6"/>
  <c r="F16" i="6" s="1"/>
  <c r="E14" i="6"/>
  <c r="F14" i="6" s="1"/>
  <c r="G14" i="6" s="1"/>
  <c r="E26" i="6"/>
  <c r="F26" i="6" s="1"/>
  <c r="G26" i="6" s="1"/>
  <c r="E25" i="6"/>
  <c r="F25" i="6" s="1"/>
  <c r="G25" i="6" s="1"/>
  <c r="E18" i="6"/>
  <c r="F18" i="6" s="1"/>
  <c r="E29" i="6"/>
  <c r="F29" i="6" s="1"/>
  <c r="E30" i="6"/>
  <c r="F30" i="6" s="1"/>
  <c r="G30" i="6" s="1"/>
  <c r="E8" i="4"/>
  <c r="F8" i="4" s="1"/>
  <c r="E14" i="4"/>
  <c r="F14" i="4" s="1"/>
  <c r="E27" i="6"/>
  <c r="F27" i="6" s="1"/>
  <c r="E23" i="6"/>
  <c r="F23" i="6" s="1"/>
  <c r="E17" i="6"/>
  <c r="E21" i="6"/>
  <c r="F21" i="6" s="1"/>
  <c r="E8" i="6"/>
  <c r="E15" i="6"/>
  <c r="E13" i="5"/>
  <c r="F13" i="5" s="1"/>
  <c r="G13" i="5" s="1"/>
  <c r="E19" i="5"/>
  <c r="F19" i="5" s="1"/>
  <c r="G19" i="5" s="1"/>
  <c r="E27" i="5"/>
  <c r="E28" i="5"/>
  <c r="E29" i="5"/>
  <c r="F29" i="5" s="1"/>
  <c r="E23" i="5"/>
  <c r="E7" i="4"/>
  <c r="F7" i="4" s="1"/>
  <c r="E4" i="5"/>
  <c r="E6" i="5"/>
  <c r="E37" i="5"/>
  <c r="F37" i="5" s="1"/>
  <c r="E32" i="5"/>
  <c r="E15" i="4"/>
  <c r="F15" i="4" s="1"/>
  <c r="E19" i="6"/>
  <c r="E20" i="6"/>
  <c r="E13" i="6"/>
  <c r="E4" i="6"/>
  <c r="E12" i="6"/>
  <c r="F23" i="4"/>
  <c r="F25" i="4"/>
  <c r="G23" i="6"/>
  <c r="G33" i="6"/>
  <c r="G34" i="6"/>
  <c r="F27" i="4"/>
  <c r="G16" i="6"/>
  <c r="F18" i="4"/>
  <c r="F22" i="4"/>
  <c r="F26" i="4"/>
  <c r="D25" i="4"/>
  <c r="G37" i="5"/>
  <c r="D8" i="4"/>
  <c r="G29" i="5"/>
  <c r="D19" i="4"/>
  <c r="F19" i="4"/>
  <c r="G21" i="6"/>
  <c r="F20" i="4"/>
  <c r="D7" i="4"/>
  <c r="D17" i="4"/>
  <c r="D27" i="4"/>
  <c r="F24" i="4"/>
  <c r="D14" i="4"/>
  <c r="D18" i="4"/>
  <c r="D21" i="4"/>
  <c r="D22" i="4"/>
  <c r="D23" i="4"/>
  <c r="D26" i="4"/>
  <c r="G27" i="6"/>
  <c r="G18" i="6"/>
  <c r="F21" i="4"/>
  <c r="G29" i="6"/>
  <c r="G24" i="6"/>
  <c r="G31" i="6"/>
  <c r="G35" i="6"/>
  <c r="F17" i="4"/>
  <c r="D15" i="4"/>
  <c r="D13" i="4"/>
  <c r="D20" i="4"/>
  <c r="D24" i="4"/>
  <c r="I14" i="5"/>
  <c r="I8" i="5"/>
  <c r="E8" i="5" s="1"/>
  <c r="F8" i="5" s="1"/>
  <c r="I20" i="5"/>
  <c r="E20" i="5" s="1"/>
  <c r="F20" i="5" s="1"/>
  <c r="I16" i="5"/>
  <c r="I31" i="5"/>
  <c r="I9" i="5"/>
  <c r="I25" i="5"/>
  <c r="I4" i="4"/>
  <c r="I16" i="4"/>
  <c r="I9" i="4"/>
  <c r="I11" i="4"/>
  <c r="I10" i="4"/>
  <c r="I33" i="2"/>
  <c r="I9" i="2"/>
  <c r="I20" i="2"/>
  <c r="I5" i="2"/>
  <c r="I11" i="2"/>
  <c r="I10" i="2"/>
  <c r="I6" i="2"/>
  <c r="I7" i="2"/>
  <c r="I3" i="2"/>
  <c r="H17" i="5"/>
  <c r="E17" i="5" s="1"/>
  <c r="F17" i="5" s="1"/>
  <c r="H15" i="5"/>
  <c r="E15" i="5" s="1"/>
  <c r="F15" i="5" s="1"/>
  <c r="H7" i="5"/>
  <c r="E7" i="5" s="1"/>
  <c r="F7" i="5" s="1"/>
  <c r="F148" i="1"/>
  <c r="H36" i="5" s="1"/>
  <c r="F147" i="1"/>
  <c r="H35" i="5" s="1"/>
  <c r="F146" i="1"/>
  <c r="H21" i="5" s="1"/>
  <c r="F145" i="1"/>
  <c r="H18" i="5" s="1"/>
  <c r="F144" i="1"/>
  <c r="H10" i="5" s="1"/>
  <c r="F108" i="1"/>
  <c r="H6" i="4" s="1"/>
  <c r="G4" i="6" l="1"/>
  <c r="F4" i="6"/>
  <c r="F13" i="6"/>
  <c r="G13" i="6" s="1"/>
  <c r="G20" i="6"/>
  <c r="F20" i="6"/>
  <c r="F12" i="6"/>
  <c r="G12" i="6" s="1"/>
  <c r="F19" i="6"/>
  <c r="G19" i="6" s="1"/>
  <c r="F28" i="5"/>
  <c r="G28" i="5" s="1"/>
  <c r="F32" i="5"/>
  <c r="G32" i="5" s="1"/>
  <c r="F27" i="5"/>
  <c r="G27" i="5" s="1"/>
  <c r="F23" i="5"/>
  <c r="G23" i="5" s="1"/>
  <c r="F8" i="6"/>
  <c r="G8" i="6" s="1"/>
  <c r="F15" i="6"/>
  <c r="G15" i="6" s="1"/>
  <c r="F17" i="6"/>
  <c r="G17" i="6" s="1"/>
  <c r="F6" i="5"/>
  <c r="G6" i="5" s="1"/>
  <c r="F4" i="5"/>
  <c r="G4" i="5" s="1"/>
  <c r="E14" i="5"/>
  <c r="G20" i="5"/>
  <c r="G8" i="5"/>
  <c r="E35" i="5"/>
  <c r="G17" i="5"/>
  <c r="E36" i="5"/>
  <c r="G7" i="5"/>
  <c r="E21" i="5"/>
  <c r="G15" i="5"/>
  <c r="E11" i="4"/>
  <c r="F11" i="4" s="1"/>
  <c r="E6" i="4"/>
  <c r="F6" i="4" s="1"/>
  <c r="D16" i="4"/>
  <c r="E16" i="4"/>
  <c r="F16" i="4" s="1"/>
  <c r="E9" i="4"/>
  <c r="F9" i="4" s="1"/>
  <c r="E10" i="4"/>
  <c r="F10" i="4" s="1"/>
  <c r="D6" i="4"/>
  <c r="D9" i="4"/>
  <c r="D11" i="4"/>
  <c r="D10" i="4"/>
  <c r="C23" i="5"/>
  <c r="B23" i="5"/>
  <c r="A23" i="5"/>
  <c r="F35" i="5" l="1"/>
  <c r="G35" i="5" s="1"/>
  <c r="G36" i="5"/>
  <c r="F36" i="5"/>
  <c r="G14" i="5"/>
  <c r="F14" i="5"/>
  <c r="G21" i="5"/>
  <c r="F21" i="5"/>
  <c r="D23" i="5"/>
  <c r="C29" i="5" l="1"/>
  <c r="B29" i="5"/>
  <c r="A29" i="5"/>
  <c r="D29" i="5" l="1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35" i="2"/>
  <c r="L27" i="2"/>
  <c r="L26" i="2"/>
  <c r="L8" i="2"/>
  <c r="L49" i="2"/>
  <c r="L47" i="2"/>
  <c r="L46" i="2"/>
  <c r="L30" i="2"/>
  <c r="L24" i="2"/>
  <c r="L45" i="2"/>
  <c r="L12" i="2"/>
  <c r="L43" i="2"/>
  <c r="L21" i="2"/>
  <c r="L17" i="2"/>
  <c r="L22" i="2"/>
  <c r="L40" i="2"/>
  <c r="L23" i="2"/>
  <c r="L9" i="2"/>
  <c r="L18" i="2"/>
  <c r="L11" i="2"/>
  <c r="L10" i="2"/>
  <c r="L6" i="2"/>
  <c r="L3" i="2"/>
  <c r="L48" i="2"/>
  <c r="L36" i="2"/>
  <c r="L37" i="2"/>
  <c r="L38" i="2"/>
  <c r="L25" i="2"/>
  <c r="L28" i="2"/>
  <c r="L15" i="2"/>
  <c r="L44" i="2"/>
  <c r="L33" i="2"/>
  <c r="L31" i="2"/>
  <c r="L42" i="2"/>
  <c r="L34" i="2"/>
  <c r="L41" i="2"/>
  <c r="L39" i="2"/>
  <c r="L20" i="2"/>
  <c r="L14" i="2"/>
  <c r="L32" i="2"/>
  <c r="L16" i="2"/>
  <c r="L4" i="2"/>
  <c r="L5" i="2"/>
  <c r="L29" i="2"/>
  <c r="L7" i="2"/>
  <c r="L13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35" i="2"/>
  <c r="K27" i="2"/>
  <c r="K26" i="2"/>
  <c r="K8" i="2"/>
  <c r="K49" i="2"/>
  <c r="K47" i="2"/>
  <c r="K46" i="2"/>
  <c r="K30" i="2"/>
  <c r="K24" i="2"/>
  <c r="K45" i="2"/>
  <c r="K12" i="2"/>
  <c r="K43" i="2"/>
  <c r="K21" i="2"/>
  <c r="K17" i="2"/>
  <c r="K22" i="2"/>
  <c r="K40" i="2"/>
  <c r="K23" i="2"/>
  <c r="K9" i="2"/>
  <c r="K18" i="2"/>
  <c r="K11" i="2"/>
  <c r="K10" i="2"/>
  <c r="K6" i="2"/>
  <c r="K3" i="2"/>
  <c r="K48" i="2"/>
  <c r="K36" i="2"/>
  <c r="K37" i="2"/>
  <c r="K38" i="2"/>
  <c r="K25" i="2"/>
  <c r="K28" i="2"/>
  <c r="K15" i="2"/>
  <c r="K44" i="2"/>
  <c r="K33" i="2"/>
  <c r="K31" i="2"/>
  <c r="K42" i="2"/>
  <c r="K34" i="2"/>
  <c r="K41" i="2"/>
  <c r="K39" i="2"/>
  <c r="K20" i="2"/>
  <c r="K14" i="2"/>
  <c r="K32" i="2"/>
  <c r="K16" i="2"/>
  <c r="K4" i="2"/>
  <c r="K5" i="2"/>
  <c r="K29" i="2"/>
  <c r="K7" i="2"/>
  <c r="K13" i="2"/>
  <c r="L19" i="2"/>
  <c r="K19" i="2"/>
  <c r="C28" i="5" l="1"/>
  <c r="B28" i="5"/>
  <c r="A28" i="5"/>
  <c r="C27" i="5"/>
  <c r="B27" i="5"/>
  <c r="A27" i="5"/>
  <c r="C19" i="5"/>
  <c r="B19" i="5"/>
  <c r="A19" i="5"/>
  <c r="C13" i="5"/>
  <c r="B13" i="5"/>
  <c r="A13" i="5"/>
  <c r="D28" i="5" l="1"/>
  <c r="D27" i="5"/>
  <c r="D13" i="5"/>
  <c r="D19" i="5" l="1"/>
  <c r="J64" i="2" l="1"/>
  <c r="J63" i="2"/>
  <c r="J62" i="2"/>
  <c r="J61" i="2"/>
  <c r="J60" i="2"/>
  <c r="J59" i="2"/>
  <c r="J50" i="2"/>
  <c r="J35" i="2"/>
  <c r="J27" i="2"/>
  <c r="J8" i="2"/>
  <c r="J30" i="2"/>
  <c r="J45" i="2"/>
  <c r="J21" i="2"/>
  <c r="J22" i="2"/>
  <c r="J9" i="2"/>
  <c r="J10" i="2"/>
  <c r="J6" i="2"/>
  <c r="J3" i="2"/>
  <c r="J38" i="2"/>
  <c r="J28" i="2"/>
  <c r="J31" i="2"/>
  <c r="J58" i="2"/>
  <c r="J57" i="2"/>
  <c r="J56" i="2"/>
  <c r="J55" i="2"/>
  <c r="J54" i="2"/>
  <c r="J53" i="2"/>
  <c r="J52" i="2"/>
  <c r="J51" i="2"/>
  <c r="J26" i="2"/>
  <c r="J49" i="2"/>
  <c r="J47" i="2"/>
  <c r="J46" i="2"/>
  <c r="J24" i="2"/>
  <c r="J12" i="2"/>
  <c r="J43" i="2"/>
  <c r="J17" i="2"/>
  <c r="J40" i="2"/>
  <c r="J23" i="2"/>
  <c r="J18" i="2"/>
  <c r="J11" i="2"/>
  <c r="J48" i="2"/>
  <c r="J36" i="2"/>
  <c r="J37" i="2"/>
  <c r="J25" i="2"/>
  <c r="J15" i="2"/>
  <c r="J44" i="2"/>
  <c r="J33" i="2"/>
  <c r="J42" i="2"/>
  <c r="J34" i="2"/>
  <c r="J41" i="2"/>
  <c r="J39" i="2"/>
  <c r="J20" i="2"/>
  <c r="J14" i="2"/>
  <c r="J32" i="2"/>
  <c r="J16" i="2"/>
  <c r="J4" i="2"/>
  <c r="J5" i="2"/>
  <c r="J19" i="2"/>
  <c r="J13" i="2"/>
  <c r="J7" i="2"/>
  <c r="J29" i="2"/>
  <c r="C14" i="5" l="1"/>
  <c r="C8" i="5"/>
  <c r="C20" i="5"/>
  <c r="I22" i="6" l="1"/>
  <c r="I6" i="6"/>
  <c r="I28" i="6"/>
  <c r="I12" i="5"/>
  <c r="I24" i="5"/>
  <c r="I18" i="5"/>
  <c r="I10" i="5"/>
  <c r="I11" i="5"/>
  <c r="I22" i="5"/>
  <c r="C12" i="5"/>
  <c r="C24" i="5"/>
  <c r="C17" i="5"/>
  <c r="C15" i="5"/>
  <c r="C7" i="5"/>
  <c r="C36" i="5"/>
  <c r="C35" i="5"/>
  <c r="C21" i="5"/>
  <c r="C18" i="5"/>
  <c r="C10" i="5"/>
  <c r="I5" i="4"/>
  <c r="E5" i="4" s="1"/>
  <c r="F5" i="4" s="1"/>
  <c r="I12" i="4"/>
  <c r="I48" i="2"/>
  <c r="I36" i="2"/>
  <c r="I37" i="2"/>
  <c r="I38" i="2"/>
  <c r="I42" i="2"/>
  <c r="I41" i="2"/>
  <c r="I29" i="2"/>
  <c r="I17" i="2"/>
  <c r="I22" i="2"/>
  <c r="I40" i="2"/>
  <c r="I23" i="2"/>
  <c r="I18" i="2"/>
  <c r="E6" i="6" l="1"/>
  <c r="E22" i="6"/>
  <c r="E12" i="5"/>
  <c r="E28" i="6"/>
  <c r="E24" i="5"/>
  <c r="E10" i="5"/>
  <c r="E18" i="5"/>
  <c r="D5" i="4"/>
  <c r="F184" i="1"/>
  <c r="H10" i="6" s="1"/>
  <c r="F183" i="1"/>
  <c r="H5" i="6" s="1"/>
  <c r="F182" i="1"/>
  <c r="H9" i="6" s="1"/>
  <c r="F181" i="1"/>
  <c r="H11" i="6" s="1"/>
  <c r="F180" i="1"/>
  <c r="H3" i="6" s="1"/>
  <c r="F179" i="1"/>
  <c r="C33" i="5"/>
  <c r="C26" i="5"/>
  <c r="C25" i="5"/>
  <c r="C16" i="5"/>
  <c r="C31" i="5"/>
  <c r="C11" i="5"/>
  <c r="C5" i="5"/>
  <c r="C22" i="5"/>
  <c r="C9" i="5"/>
  <c r="C3" i="5"/>
  <c r="F143" i="1"/>
  <c r="H33" i="5" s="1"/>
  <c r="F142" i="1"/>
  <c r="H26" i="5" s="1"/>
  <c r="F141" i="1"/>
  <c r="H25" i="5" s="1"/>
  <c r="F140" i="1"/>
  <c r="H16" i="5" s="1"/>
  <c r="F139" i="1"/>
  <c r="H31" i="5" s="1"/>
  <c r="F138" i="1"/>
  <c r="H11" i="5" s="1"/>
  <c r="F137" i="1"/>
  <c r="H5" i="5" s="1"/>
  <c r="F136" i="1"/>
  <c r="H22" i="5" s="1"/>
  <c r="F135" i="1"/>
  <c r="H9" i="5" s="1"/>
  <c r="F134" i="1"/>
  <c r="F107" i="1"/>
  <c r="H3" i="4" s="1"/>
  <c r="E3" i="4" s="1"/>
  <c r="F3" i="4" s="1"/>
  <c r="F106" i="1"/>
  <c r="H4" i="4" s="1"/>
  <c r="E4" i="4" s="1"/>
  <c r="F4" i="4" s="1"/>
  <c r="F105" i="1"/>
  <c r="G22" i="6" l="1"/>
  <c r="F22" i="6"/>
  <c r="F28" i="6"/>
  <c r="G28" i="6" s="1"/>
  <c r="G6" i="6"/>
  <c r="F6" i="6"/>
  <c r="F18" i="5"/>
  <c r="G18" i="5" s="1"/>
  <c r="F12" i="5"/>
  <c r="G12" i="5" s="1"/>
  <c r="G24" i="5"/>
  <c r="F24" i="5"/>
  <c r="F10" i="5"/>
  <c r="G10" i="5" s="1"/>
  <c r="E9" i="6"/>
  <c r="E5" i="6"/>
  <c r="E3" i="6"/>
  <c r="E10" i="6"/>
  <c r="E11" i="6"/>
  <c r="E26" i="5"/>
  <c r="E9" i="5"/>
  <c r="E31" i="5"/>
  <c r="E33" i="5"/>
  <c r="E22" i="5"/>
  <c r="E16" i="5"/>
  <c r="E5" i="5"/>
  <c r="E25" i="5"/>
  <c r="E11" i="5"/>
  <c r="D3" i="4"/>
  <c r="D4" i="4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1" i="6" l="1"/>
  <c r="G11" i="6" s="1"/>
  <c r="F10" i="6"/>
  <c r="G10" i="6" s="1"/>
  <c r="F31" i="5"/>
  <c r="G31" i="5" s="1"/>
  <c r="F9" i="5"/>
  <c r="G9" i="5" s="1"/>
  <c r="F26" i="5"/>
  <c r="G26" i="5" s="1"/>
  <c r="F5" i="5"/>
  <c r="G5" i="5" s="1"/>
  <c r="G11" i="5"/>
  <c r="F11" i="5"/>
  <c r="F25" i="5"/>
  <c r="G25" i="5" s="1"/>
  <c r="G33" i="5"/>
  <c r="F33" i="5"/>
  <c r="G3" i="6"/>
  <c r="F3" i="6"/>
  <c r="F9" i="6"/>
  <c r="G9" i="6" s="1"/>
  <c r="F5" i="6"/>
  <c r="G5" i="6" s="1"/>
  <c r="F22" i="5"/>
  <c r="G22" i="5" s="1"/>
  <c r="F16" i="5"/>
  <c r="G16" i="5" s="1"/>
  <c r="C32" i="5"/>
  <c r="B32" i="5"/>
  <c r="A32" i="5"/>
  <c r="C35" i="6"/>
  <c r="B35" i="6"/>
  <c r="A35" i="6"/>
  <c r="D32" i="5" l="1"/>
  <c r="D35" i="6"/>
  <c r="C34" i="6" l="1"/>
  <c r="B34" i="6"/>
  <c r="A34" i="6"/>
  <c r="D34" i="6" l="1"/>
  <c r="C37" i="5"/>
  <c r="B37" i="5"/>
  <c r="A37" i="5"/>
  <c r="D37" i="5" l="1"/>
  <c r="C32" i="6"/>
  <c r="B32" i="6"/>
  <c r="A32" i="6"/>
  <c r="C31" i="6"/>
  <c r="B31" i="6"/>
  <c r="A31" i="6"/>
  <c r="C24" i="6"/>
  <c r="B24" i="6"/>
  <c r="A24" i="6"/>
  <c r="C29" i="6"/>
  <c r="B29" i="6"/>
  <c r="A29" i="6"/>
  <c r="C30" i="6"/>
  <c r="B30" i="6"/>
  <c r="A30" i="6"/>
  <c r="C25" i="6"/>
  <c r="B25" i="6"/>
  <c r="A25" i="6"/>
  <c r="C18" i="6"/>
  <c r="B18" i="6"/>
  <c r="A18" i="6"/>
  <c r="C27" i="6"/>
  <c r="B27" i="6"/>
  <c r="A27" i="6"/>
  <c r="C17" i="6"/>
  <c r="B17" i="6"/>
  <c r="A17" i="6"/>
  <c r="C15" i="6"/>
  <c r="B15" i="6"/>
  <c r="A15" i="6"/>
  <c r="C26" i="6"/>
  <c r="B26" i="6"/>
  <c r="A26" i="6"/>
  <c r="C21" i="6"/>
  <c r="B21" i="6"/>
  <c r="A21" i="6"/>
  <c r="C23" i="6"/>
  <c r="B23" i="6"/>
  <c r="A23" i="6"/>
  <c r="C8" i="6"/>
  <c r="B8" i="6"/>
  <c r="A8" i="6"/>
  <c r="C14" i="6"/>
  <c r="B14" i="6"/>
  <c r="A14" i="6"/>
  <c r="C22" i="6"/>
  <c r="B22" i="6"/>
  <c r="A22" i="6"/>
  <c r="C6" i="6"/>
  <c r="B6" i="6"/>
  <c r="A6" i="6"/>
  <c r="C28" i="6"/>
  <c r="B28" i="6"/>
  <c r="A28" i="6"/>
  <c r="C20" i="6"/>
  <c r="B20" i="6"/>
  <c r="A20" i="6"/>
  <c r="C4" i="6"/>
  <c r="B4" i="6"/>
  <c r="A4" i="6"/>
  <c r="C19" i="6"/>
  <c r="B19" i="6"/>
  <c r="A19" i="6"/>
  <c r="C13" i="6"/>
  <c r="B13" i="6"/>
  <c r="A13" i="6"/>
  <c r="C12" i="6"/>
  <c r="B12" i="6"/>
  <c r="A12" i="6"/>
  <c r="C16" i="6"/>
  <c r="B16" i="6"/>
  <c r="A16" i="6"/>
  <c r="C10" i="6"/>
  <c r="B10" i="6"/>
  <c r="A10" i="6"/>
  <c r="C5" i="6"/>
  <c r="B5" i="6"/>
  <c r="A5" i="6"/>
  <c r="C9" i="6"/>
  <c r="B9" i="6"/>
  <c r="A9" i="6"/>
  <c r="C11" i="6"/>
  <c r="B11" i="6"/>
  <c r="A11" i="6"/>
  <c r="C3" i="6"/>
  <c r="B3" i="6"/>
  <c r="A3" i="6"/>
  <c r="C4" i="5"/>
  <c r="B4" i="5"/>
  <c r="A4" i="5"/>
  <c r="B14" i="5"/>
  <c r="A14" i="5"/>
  <c r="B8" i="5"/>
  <c r="A8" i="5"/>
  <c r="B20" i="5"/>
  <c r="A20" i="5"/>
  <c r="B12" i="5"/>
  <c r="A12" i="5"/>
  <c r="B24" i="5"/>
  <c r="A24" i="5"/>
  <c r="B17" i="5"/>
  <c r="A17" i="5"/>
  <c r="B15" i="5"/>
  <c r="A15" i="5"/>
  <c r="B7" i="5"/>
  <c r="A7" i="5"/>
  <c r="B36" i="5"/>
  <c r="A36" i="5"/>
  <c r="B35" i="5"/>
  <c r="A35" i="5"/>
  <c r="B21" i="5"/>
  <c r="A21" i="5"/>
  <c r="B18" i="5"/>
  <c r="A18" i="5"/>
  <c r="B10" i="5"/>
  <c r="A10" i="5"/>
  <c r="B33" i="5"/>
  <c r="A33" i="5"/>
  <c r="B26" i="5"/>
  <c r="A26" i="5"/>
  <c r="B25" i="5"/>
  <c r="A25" i="5"/>
  <c r="B16" i="5"/>
  <c r="A16" i="5"/>
  <c r="B31" i="5"/>
  <c r="A31" i="5"/>
  <c r="B11" i="5"/>
  <c r="A11" i="5"/>
  <c r="B5" i="5"/>
  <c r="A5" i="5"/>
  <c r="B22" i="5"/>
  <c r="A22" i="5"/>
  <c r="B9" i="5"/>
  <c r="A9" i="5"/>
  <c r="I3" i="5"/>
  <c r="B3" i="5"/>
  <c r="A3" i="5"/>
  <c r="J12" i="4"/>
  <c r="C14" i="4"/>
  <c r="B14" i="4"/>
  <c r="A14" i="4"/>
  <c r="C8" i="4"/>
  <c r="B8" i="4"/>
  <c r="A8" i="4"/>
  <c r="C7" i="4"/>
  <c r="B7" i="4"/>
  <c r="A7" i="4"/>
  <c r="C15" i="4"/>
  <c r="B15" i="4"/>
  <c r="A15" i="4"/>
  <c r="C16" i="4"/>
  <c r="B16" i="4"/>
  <c r="A16" i="4"/>
  <c r="C9" i="4"/>
  <c r="B9" i="4"/>
  <c r="A9" i="4"/>
  <c r="C11" i="4"/>
  <c r="B11" i="4"/>
  <c r="A11" i="4"/>
  <c r="C10" i="4"/>
  <c r="B10" i="4"/>
  <c r="A10" i="4"/>
  <c r="C5" i="4"/>
  <c r="B5" i="4"/>
  <c r="A5" i="4"/>
  <c r="C6" i="4"/>
  <c r="B6" i="4"/>
  <c r="A6" i="4"/>
  <c r="C3" i="4"/>
  <c r="B3" i="4"/>
  <c r="A3" i="4"/>
  <c r="C4" i="4"/>
  <c r="B4" i="4"/>
  <c r="A4" i="4"/>
  <c r="C12" i="4"/>
  <c r="B12" i="4"/>
  <c r="A12" i="4"/>
  <c r="C7" i="3"/>
  <c r="B7" i="3"/>
  <c r="A7" i="3"/>
  <c r="C22" i="3"/>
  <c r="B22" i="3"/>
  <c r="A22" i="3"/>
  <c r="C30" i="3"/>
  <c r="B30" i="3"/>
  <c r="A30" i="3"/>
  <c r="C28" i="3"/>
  <c r="B28" i="3"/>
  <c r="A28" i="3"/>
  <c r="C27" i="3"/>
  <c r="B27" i="3"/>
  <c r="A27" i="3"/>
  <c r="C13" i="3"/>
  <c r="B13" i="3"/>
  <c r="A13" i="3"/>
  <c r="C26" i="3"/>
  <c r="B26" i="3"/>
  <c r="A26" i="3"/>
  <c r="C11" i="3"/>
  <c r="B11" i="3"/>
  <c r="A11" i="3"/>
  <c r="C29" i="3"/>
  <c r="B29" i="3"/>
  <c r="A29" i="3"/>
  <c r="C12" i="3"/>
  <c r="B12" i="3"/>
  <c r="A12" i="3"/>
  <c r="C8" i="3"/>
  <c r="B8" i="3"/>
  <c r="A8" i="3"/>
  <c r="C15" i="3"/>
  <c r="B15" i="3"/>
  <c r="A15" i="3"/>
  <c r="C20" i="3"/>
  <c r="B20" i="3"/>
  <c r="A20" i="3"/>
  <c r="C5" i="3"/>
  <c r="B5" i="3"/>
  <c r="A5" i="3"/>
  <c r="C16" i="3"/>
  <c r="B16" i="3"/>
  <c r="A16" i="3"/>
  <c r="C10" i="3"/>
  <c r="B10" i="3"/>
  <c r="A10" i="3"/>
  <c r="C9" i="3"/>
  <c r="B9" i="3"/>
  <c r="A9" i="3"/>
  <c r="C6" i="3"/>
  <c r="B6" i="3"/>
  <c r="A6" i="3"/>
  <c r="C4" i="3"/>
  <c r="B4" i="3"/>
  <c r="A4" i="3"/>
  <c r="C3" i="3"/>
  <c r="B3" i="3"/>
  <c r="A3" i="3"/>
  <c r="I7" i="3"/>
  <c r="H7" i="3"/>
  <c r="E7" i="3" s="1"/>
  <c r="F7" i="3" s="1"/>
  <c r="I22" i="3"/>
  <c r="H22" i="3"/>
  <c r="I30" i="3"/>
  <c r="H30" i="3"/>
  <c r="I28" i="3"/>
  <c r="H28" i="3"/>
  <c r="H27" i="3"/>
  <c r="H13" i="3"/>
  <c r="H26" i="3"/>
  <c r="H11" i="3"/>
  <c r="H29" i="3"/>
  <c r="I12" i="3"/>
  <c r="I8" i="3"/>
  <c r="I5" i="3"/>
  <c r="I16" i="3"/>
  <c r="I4" i="3"/>
  <c r="I3" i="3"/>
  <c r="I18" i="3"/>
  <c r="C18" i="3"/>
  <c r="B18" i="3"/>
  <c r="A18" i="3"/>
  <c r="H59" i="2"/>
  <c r="H58" i="2"/>
  <c r="H57" i="2"/>
  <c r="H56" i="2"/>
  <c r="H55" i="2"/>
  <c r="H54" i="2"/>
  <c r="H53" i="2"/>
  <c r="H52" i="2"/>
  <c r="H51" i="2"/>
  <c r="H50" i="2"/>
  <c r="H35" i="2"/>
  <c r="H27" i="2"/>
  <c r="H26" i="2"/>
  <c r="H8" i="2"/>
  <c r="H49" i="2"/>
  <c r="H47" i="2"/>
  <c r="H46" i="2"/>
  <c r="H30" i="2"/>
  <c r="H24" i="2"/>
  <c r="H45" i="2"/>
  <c r="H12" i="2"/>
  <c r="H43" i="2"/>
  <c r="H21" i="2"/>
  <c r="H17" i="2"/>
  <c r="H22" i="2"/>
  <c r="H40" i="2"/>
  <c r="H23" i="2"/>
  <c r="H9" i="2"/>
  <c r="H18" i="2"/>
  <c r="H11" i="2"/>
  <c r="H10" i="2"/>
  <c r="H6" i="2"/>
  <c r="D6" i="2" s="1"/>
  <c r="H3" i="2"/>
  <c r="D3" i="2" s="1"/>
  <c r="H48" i="2"/>
  <c r="C59" i="2"/>
  <c r="B59" i="2"/>
  <c r="A59" i="2"/>
  <c r="C58" i="2"/>
  <c r="B58" i="2"/>
  <c r="A58" i="2"/>
  <c r="C57" i="2"/>
  <c r="B57" i="2"/>
  <c r="A57" i="2"/>
  <c r="C56" i="2"/>
  <c r="B56" i="2"/>
  <c r="A56" i="2"/>
  <c r="C55" i="2"/>
  <c r="B55" i="2"/>
  <c r="A55" i="2"/>
  <c r="C54" i="2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35" i="2"/>
  <c r="B35" i="2"/>
  <c r="A35" i="2"/>
  <c r="C27" i="2"/>
  <c r="B27" i="2"/>
  <c r="A27" i="2"/>
  <c r="C26" i="2"/>
  <c r="B26" i="2"/>
  <c r="A26" i="2"/>
  <c r="C8" i="2"/>
  <c r="B8" i="2"/>
  <c r="A8" i="2"/>
  <c r="C49" i="2"/>
  <c r="B49" i="2"/>
  <c r="A49" i="2"/>
  <c r="C47" i="2"/>
  <c r="B47" i="2"/>
  <c r="A47" i="2"/>
  <c r="C46" i="2"/>
  <c r="B46" i="2"/>
  <c r="A46" i="2"/>
  <c r="C30" i="2"/>
  <c r="B30" i="2"/>
  <c r="A30" i="2"/>
  <c r="C24" i="2"/>
  <c r="B24" i="2"/>
  <c r="A24" i="2"/>
  <c r="C45" i="2"/>
  <c r="B45" i="2"/>
  <c r="A45" i="2"/>
  <c r="C12" i="2"/>
  <c r="B12" i="2"/>
  <c r="A12" i="2"/>
  <c r="C43" i="2"/>
  <c r="B43" i="2"/>
  <c r="A43" i="2"/>
  <c r="C21" i="2"/>
  <c r="B21" i="2"/>
  <c r="A21" i="2"/>
  <c r="C17" i="2"/>
  <c r="B17" i="2"/>
  <c r="A17" i="2"/>
  <c r="C22" i="2"/>
  <c r="B22" i="2"/>
  <c r="A22" i="2"/>
  <c r="C40" i="2"/>
  <c r="B40" i="2"/>
  <c r="A40" i="2"/>
  <c r="C23" i="2"/>
  <c r="B23" i="2"/>
  <c r="A23" i="2"/>
  <c r="C9" i="2"/>
  <c r="B9" i="2"/>
  <c r="A9" i="2"/>
  <c r="C18" i="2"/>
  <c r="B18" i="2"/>
  <c r="A18" i="2"/>
  <c r="C11" i="2"/>
  <c r="B11" i="2"/>
  <c r="A11" i="2"/>
  <c r="C10" i="2"/>
  <c r="B10" i="2"/>
  <c r="A10" i="2"/>
  <c r="C6" i="2"/>
  <c r="B6" i="2"/>
  <c r="A6" i="2"/>
  <c r="C3" i="2"/>
  <c r="B3" i="2"/>
  <c r="A3" i="2"/>
  <c r="C48" i="2"/>
  <c r="B48" i="2"/>
  <c r="A48" i="2"/>
  <c r="C36" i="2"/>
  <c r="B36" i="2"/>
  <c r="A36" i="2"/>
  <c r="C37" i="2"/>
  <c r="B37" i="2"/>
  <c r="A37" i="2"/>
  <c r="C38" i="2"/>
  <c r="B38" i="2"/>
  <c r="A38" i="2"/>
  <c r="C25" i="2"/>
  <c r="B25" i="2"/>
  <c r="A25" i="2"/>
  <c r="C28" i="2"/>
  <c r="B28" i="2"/>
  <c r="A28" i="2"/>
  <c r="C15" i="2"/>
  <c r="B15" i="2"/>
  <c r="A15" i="2"/>
  <c r="C44" i="2"/>
  <c r="B44" i="2"/>
  <c r="A44" i="2"/>
  <c r="C33" i="2"/>
  <c r="B33" i="2"/>
  <c r="A33" i="2"/>
  <c r="C31" i="2"/>
  <c r="B31" i="2"/>
  <c r="A31" i="2"/>
  <c r="C42" i="2"/>
  <c r="B42" i="2"/>
  <c r="A42" i="2"/>
  <c r="C34" i="2"/>
  <c r="B34" i="2"/>
  <c r="A34" i="2"/>
  <c r="C41" i="2"/>
  <c r="B41" i="2"/>
  <c r="A41" i="2"/>
  <c r="C39" i="2"/>
  <c r="B39" i="2"/>
  <c r="A39" i="2"/>
  <c r="C20" i="2"/>
  <c r="B20" i="2"/>
  <c r="A20" i="2"/>
  <c r="C14" i="2"/>
  <c r="B14" i="2"/>
  <c r="A14" i="2"/>
  <c r="C32" i="2"/>
  <c r="B32" i="2"/>
  <c r="A32" i="2"/>
  <c r="C16" i="2"/>
  <c r="B16" i="2"/>
  <c r="A16" i="2"/>
  <c r="C4" i="2"/>
  <c r="B4" i="2"/>
  <c r="A4" i="2"/>
  <c r="C5" i="2"/>
  <c r="B5" i="2"/>
  <c r="A5" i="2"/>
  <c r="C29" i="2"/>
  <c r="B29" i="2"/>
  <c r="A29" i="2"/>
  <c r="C7" i="2"/>
  <c r="B7" i="2"/>
  <c r="A7" i="2"/>
  <c r="C13" i="2"/>
  <c r="B13" i="2"/>
  <c r="A13" i="2"/>
  <c r="C19" i="2"/>
  <c r="B19" i="2"/>
  <c r="A19" i="2"/>
  <c r="E35" i="2" l="1"/>
  <c r="F35" i="2" s="1"/>
  <c r="E27" i="2"/>
  <c r="F27" i="2" s="1"/>
  <c r="E26" i="2"/>
  <c r="F26" i="2" s="1"/>
  <c r="E8" i="2"/>
  <c r="F8" i="2" s="1"/>
  <c r="E10" i="2"/>
  <c r="F10" i="2" s="1"/>
  <c r="E21" i="2"/>
  <c r="F21" i="2" s="1"/>
  <c r="E24" i="2"/>
  <c r="F24" i="2" s="1"/>
  <c r="E11" i="2"/>
  <c r="F11" i="2" s="1"/>
  <c r="E30" i="2"/>
  <c r="F30" i="2" s="1"/>
  <c r="E3" i="2"/>
  <c r="F3" i="2" s="1"/>
  <c r="E18" i="2"/>
  <c r="F18" i="2" s="1"/>
  <c r="E22" i="2"/>
  <c r="F22" i="2" s="1"/>
  <c r="E12" i="2"/>
  <c r="F12" i="2" s="1"/>
  <c r="E46" i="2"/>
  <c r="F46" i="2" s="1"/>
  <c r="E23" i="2"/>
  <c r="F23" i="2" s="1"/>
  <c r="E49" i="2"/>
  <c r="F49" i="2" s="1"/>
  <c r="E48" i="2"/>
  <c r="F48" i="2" s="1"/>
  <c r="E40" i="2"/>
  <c r="F40" i="2" s="1"/>
  <c r="E43" i="2"/>
  <c r="F43" i="2" s="1"/>
  <c r="E6" i="2"/>
  <c r="F6" i="2" s="1"/>
  <c r="E9" i="2"/>
  <c r="F9" i="2" s="1"/>
  <c r="E17" i="2"/>
  <c r="F17" i="2" s="1"/>
  <c r="E45" i="2"/>
  <c r="F45" i="2" s="1"/>
  <c r="E47" i="2"/>
  <c r="F47" i="2" s="1"/>
  <c r="E30" i="3"/>
  <c r="F30" i="3" s="1"/>
  <c r="E28" i="3"/>
  <c r="F28" i="3" s="1"/>
  <c r="E22" i="3"/>
  <c r="F22" i="3" s="1"/>
  <c r="D27" i="2"/>
  <c r="D52" i="2"/>
  <c r="D56" i="2"/>
  <c r="D35" i="2"/>
  <c r="D53" i="2"/>
  <c r="D57" i="2"/>
  <c r="D26" i="2"/>
  <c r="D51" i="2"/>
  <c r="D55" i="2"/>
  <c r="D59" i="2"/>
  <c r="D50" i="2"/>
  <c r="D54" i="2"/>
  <c r="D58" i="2"/>
  <c r="C33" i="6" l="1"/>
  <c r="B33" i="6"/>
  <c r="A33" i="6"/>
  <c r="A60" i="2"/>
  <c r="H64" i="2"/>
  <c r="C64" i="2"/>
  <c r="B64" i="2"/>
  <c r="A64" i="2"/>
  <c r="H63" i="2"/>
  <c r="C63" i="2"/>
  <c r="B63" i="2"/>
  <c r="A63" i="2"/>
  <c r="D64" i="2" l="1"/>
  <c r="D63" i="2"/>
  <c r="D7" i="3"/>
  <c r="D8" i="5"/>
  <c r="D24" i="5"/>
  <c r="D14" i="5"/>
  <c r="D20" i="5"/>
  <c r="D31" i="6"/>
  <c r="D17" i="5"/>
  <c r="D12" i="5"/>
  <c r="D4" i="5"/>
  <c r="D24" i="6"/>
  <c r="D33" i="6"/>
  <c r="D25" i="6"/>
  <c r="D29" i="6"/>
  <c r="D30" i="6"/>
  <c r="D32" i="6"/>
  <c r="G64" i="2"/>
  <c r="G63" i="2" l="1"/>
  <c r="D15" i="5"/>
  <c r="D36" i="5"/>
  <c r="D7" i="5"/>
  <c r="D27" i="6"/>
  <c r="D15" i="6"/>
  <c r="D22" i="3"/>
  <c r="D18" i="6"/>
  <c r="D30" i="3"/>
  <c r="D23" i="6"/>
  <c r="D26" i="6"/>
  <c r="D28" i="3"/>
  <c r="D21" i="6"/>
  <c r="D17" i="6"/>
  <c r="D24" i="2" l="1"/>
  <c r="D49" i="2"/>
  <c r="D8" i="2"/>
  <c r="D12" i="2"/>
  <c r="D46" i="2"/>
  <c r="D30" i="2"/>
  <c r="D45" i="2"/>
  <c r="D47" i="2"/>
  <c r="I27" i="3"/>
  <c r="I13" i="3"/>
  <c r="I26" i="3"/>
  <c r="I11" i="3"/>
  <c r="I29" i="3"/>
  <c r="I15" i="3"/>
  <c r="I20" i="3"/>
  <c r="I10" i="3"/>
  <c r="I9" i="3"/>
  <c r="I6" i="3"/>
  <c r="I7" i="6"/>
  <c r="A7" i="6"/>
  <c r="B7" i="6"/>
  <c r="C7" i="6"/>
  <c r="H3" i="5"/>
  <c r="E3" i="5" s="1"/>
  <c r="F3" i="5" s="1"/>
  <c r="H12" i="4"/>
  <c r="E12" i="4" s="1"/>
  <c r="F12" i="4" s="1"/>
  <c r="H62" i="2"/>
  <c r="H61" i="2"/>
  <c r="H60" i="2"/>
  <c r="I33" i="3"/>
  <c r="H33" i="3"/>
  <c r="I32" i="3"/>
  <c r="H32" i="3"/>
  <c r="I24" i="3"/>
  <c r="H24" i="3"/>
  <c r="I31" i="3"/>
  <c r="H31" i="3"/>
  <c r="E31" i="3" s="1"/>
  <c r="F31" i="3" s="1"/>
  <c r="I23" i="3"/>
  <c r="H23" i="3"/>
  <c r="I25" i="3"/>
  <c r="H25" i="3"/>
  <c r="I14" i="3"/>
  <c r="H14" i="3"/>
  <c r="I17" i="3"/>
  <c r="H17" i="3"/>
  <c r="I19" i="3"/>
  <c r="H19" i="3"/>
  <c r="I21" i="3"/>
  <c r="H21" i="3"/>
  <c r="H12" i="3"/>
  <c r="H8" i="3"/>
  <c r="H15" i="3"/>
  <c r="H20" i="3"/>
  <c r="H5" i="3"/>
  <c r="H16" i="3"/>
  <c r="H10" i="3"/>
  <c r="H9" i="3"/>
  <c r="H6" i="3"/>
  <c r="H4" i="3"/>
  <c r="H3" i="3"/>
  <c r="H18" i="3"/>
  <c r="H36" i="2"/>
  <c r="H37" i="2"/>
  <c r="H38" i="2"/>
  <c r="H25" i="2"/>
  <c r="H28" i="2"/>
  <c r="H15" i="2"/>
  <c r="H44" i="2"/>
  <c r="H33" i="2"/>
  <c r="H31" i="2"/>
  <c r="H42" i="2"/>
  <c r="H34" i="2"/>
  <c r="H41" i="2"/>
  <c r="H39" i="2"/>
  <c r="H20" i="2"/>
  <c r="H14" i="2"/>
  <c r="H32" i="2"/>
  <c r="H16" i="2"/>
  <c r="H4" i="2"/>
  <c r="D4" i="2" s="1"/>
  <c r="H5" i="2"/>
  <c r="D5" i="2" s="1"/>
  <c r="H29" i="2"/>
  <c r="H7" i="2"/>
  <c r="D7" i="2" s="1"/>
  <c r="H13" i="2"/>
  <c r="H19" i="2"/>
  <c r="E24" i="3" l="1"/>
  <c r="F24" i="3" s="1"/>
  <c r="E21" i="3"/>
  <c r="F21" i="3" s="1"/>
  <c r="E17" i="3"/>
  <c r="F17" i="3" s="1"/>
  <c r="E25" i="3"/>
  <c r="F25" i="3" s="1"/>
  <c r="E23" i="3"/>
  <c r="F23" i="3" s="1"/>
  <c r="E19" i="3"/>
  <c r="F19" i="3" s="1"/>
  <c r="E14" i="3"/>
  <c r="E9" i="3"/>
  <c r="F9" i="3" s="1"/>
  <c r="E7" i="2"/>
  <c r="F7" i="2" s="1"/>
  <c r="E39" i="2"/>
  <c r="F39" i="2" s="1"/>
  <c r="E31" i="2"/>
  <c r="F31" i="2" s="1"/>
  <c r="E36" i="2"/>
  <c r="F36" i="2" s="1"/>
  <c r="E32" i="2"/>
  <c r="F32" i="2" s="1"/>
  <c r="E41" i="2"/>
  <c r="F41" i="2" s="1"/>
  <c r="E33" i="2"/>
  <c r="F33" i="2" s="1"/>
  <c r="E25" i="2"/>
  <c r="F25" i="2" s="1"/>
  <c r="E44" i="2"/>
  <c r="F44" i="2" s="1"/>
  <c r="E16" i="2"/>
  <c r="F16" i="2" s="1"/>
  <c r="E28" i="2"/>
  <c r="F28" i="2" s="1"/>
  <c r="E29" i="2"/>
  <c r="F29" i="2" s="1"/>
  <c r="E19" i="2"/>
  <c r="F19" i="2" s="1"/>
  <c r="E5" i="2"/>
  <c r="F5" i="2" s="1"/>
  <c r="E14" i="2"/>
  <c r="F14" i="2" s="1"/>
  <c r="E34" i="2"/>
  <c r="F34" i="2" s="1"/>
  <c r="E38" i="2"/>
  <c r="F38" i="2" s="1"/>
  <c r="E13" i="2"/>
  <c r="F13" i="2" s="1"/>
  <c r="E4" i="2"/>
  <c r="F4" i="2" s="1"/>
  <c r="E20" i="2"/>
  <c r="F20" i="2" s="1"/>
  <c r="E42" i="2"/>
  <c r="F42" i="2" s="1"/>
  <c r="E15" i="2"/>
  <c r="F15" i="2" s="1"/>
  <c r="E37" i="2"/>
  <c r="F37" i="2" s="1"/>
  <c r="E5" i="3"/>
  <c r="F5" i="3" s="1"/>
  <c r="E12" i="3"/>
  <c r="F12" i="3" s="1"/>
  <c r="E10" i="3"/>
  <c r="F10" i="3" s="1"/>
  <c r="E18" i="3"/>
  <c r="F18" i="3" s="1"/>
  <c r="E20" i="3"/>
  <c r="E3" i="3"/>
  <c r="F3" i="3" s="1"/>
  <c r="E15" i="3"/>
  <c r="E6" i="3"/>
  <c r="F6" i="3" s="1"/>
  <c r="E4" i="3"/>
  <c r="F4" i="3" s="1"/>
  <c r="E16" i="3"/>
  <c r="E8" i="3"/>
  <c r="F8" i="3" s="1"/>
  <c r="E29" i="3"/>
  <c r="F29" i="3" s="1"/>
  <c r="E26" i="3"/>
  <c r="F26" i="3" s="1"/>
  <c r="E13" i="3"/>
  <c r="E11" i="3"/>
  <c r="E27" i="3"/>
  <c r="G25" i="3"/>
  <c r="G31" i="3"/>
  <c r="G12" i="4"/>
  <c r="D12" i="4"/>
  <c r="G3" i="5"/>
  <c r="G23" i="3"/>
  <c r="D34" i="2"/>
  <c r="D38" i="2"/>
  <c r="D10" i="3"/>
  <c r="D6" i="5"/>
  <c r="D48" i="2"/>
  <c r="D11" i="2"/>
  <c r="D43" i="2"/>
  <c r="D16" i="5"/>
  <c r="D13" i="2"/>
  <c r="D20" i="2"/>
  <c r="D42" i="2"/>
  <c r="D15" i="2"/>
  <c r="D37" i="2"/>
  <c r="D4" i="3"/>
  <c r="D18" i="2"/>
  <c r="D22" i="2"/>
  <c r="D19" i="2"/>
  <c r="D14" i="2"/>
  <c r="D44" i="2"/>
  <c r="D3" i="3"/>
  <c r="D22" i="5"/>
  <c r="D40" i="2"/>
  <c r="D16" i="2"/>
  <c r="D3" i="5"/>
  <c r="D11" i="5"/>
  <c r="D12" i="6"/>
  <c r="D9" i="2"/>
  <c r="D17" i="2"/>
  <c r="D26" i="5"/>
  <c r="D21" i="5"/>
  <c r="D10" i="5"/>
  <c r="D5" i="5"/>
  <c r="D25" i="5"/>
  <c r="D18" i="5"/>
  <c r="D39" i="2"/>
  <c r="D31" i="2"/>
  <c r="D28" i="2"/>
  <c r="D36" i="2"/>
  <c r="D5" i="3"/>
  <c r="D12" i="3"/>
  <c r="D29" i="2"/>
  <c r="D32" i="2"/>
  <c r="D41" i="2"/>
  <c r="D33" i="2"/>
  <c r="D25" i="2"/>
  <c r="D18" i="3"/>
  <c r="G32" i="3"/>
  <c r="D60" i="2"/>
  <c r="D61" i="2"/>
  <c r="D62" i="2"/>
  <c r="D31" i="5"/>
  <c r="D10" i="2"/>
  <c r="D23" i="2"/>
  <c r="D21" i="2"/>
  <c r="D33" i="5"/>
  <c r="D35" i="5"/>
  <c r="D8" i="3"/>
  <c r="D17" i="3"/>
  <c r="D31" i="3"/>
  <c r="D6" i="6"/>
  <c r="D19" i="3"/>
  <c r="D13" i="6"/>
  <c r="D27" i="3"/>
  <c r="D4" i="6"/>
  <c r="D9" i="3"/>
  <c r="D20" i="3"/>
  <c r="D21" i="3"/>
  <c r="D25" i="3"/>
  <c r="D32" i="3"/>
  <c r="D9" i="5"/>
  <c r="D3" i="6"/>
  <c r="D10" i="6"/>
  <c r="D19" i="6"/>
  <c r="D11" i="3"/>
  <c r="D20" i="6"/>
  <c r="D14" i="6"/>
  <c r="D16" i="3"/>
  <c r="D9" i="6"/>
  <c r="D13" i="3"/>
  <c r="D6" i="3"/>
  <c r="D23" i="3"/>
  <c r="D33" i="3"/>
  <c r="D5" i="6"/>
  <c r="D29" i="3"/>
  <c r="D22" i="6"/>
  <c r="D15" i="3"/>
  <c r="D14" i="3"/>
  <c r="D24" i="3"/>
  <c r="D11" i="6"/>
  <c r="D16" i="6"/>
  <c r="D26" i="3"/>
  <c r="D28" i="6"/>
  <c r="D8" i="6"/>
  <c r="G7" i="3"/>
  <c r="G22" i="3"/>
  <c r="F13" i="3" l="1"/>
  <c r="G13" i="3" s="1"/>
  <c r="F16" i="3"/>
  <c r="G16" i="3" s="1"/>
  <c r="F20" i="3"/>
  <c r="G20" i="3" s="1"/>
  <c r="F27" i="3"/>
  <c r="G27" i="3" s="1"/>
  <c r="G14" i="3"/>
  <c r="F14" i="3"/>
  <c r="F11" i="3"/>
  <c r="G11" i="3" s="1"/>
  <c r="F15" i="3"/>
  <c r="G15" i="3" s="1"/>
  <c r="G21" i="3"/>
  <c r="G33" i="3"/>
  <c r="G24" i="3"/>
  <c r="G17" i="3"/>
  <c r="G12" i="3"/>
  <c r="G19" i="3"/>
  <c r="C6" i="5"/>
  <c r="B6" i="5"/>
  <c r="A6" i="5"/>
  <c r="C62" i="2" l="1"/>
  <c r="B62" i="2"/>
  <c r="A62" i="2"/>
  <c r="C61" i="2"/>
  <c r="B61" i="2"/>
  <c r="A61" i="2"/>
  <c r="C60" i="2"/>
  <c r="B60" i="2"/>
  <c r="G61" i="2" l="1"/>
  <c r="G60" i="2" l="1"/>
  <c r="C27" i="4" l="1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3" i="4"/>
  <c r="B13" i="4"/>
  <c r="A13" i="4"/>
  <c r="G30" i="3"/>
  <c r="G28" i="3"/>
  <c r="G9" i="3"/>
  <c r="C33" i="3"/>
  <c r="B33" i="3"/>
  <c r="A33" i="3"/>
  <c r="C32" i="3"/>
  <c r="B32" i="3"/>
  <c r="A32" i="3"/>
  <c r="C24" i="3"/>
  <c r="B24" i="3"/>
  <c r="A24" i="3"/>
  <c r="C31" i="3"/>
  <c r="B31" i="3"/>
  <c r="A31" i="3"/>
  <c r="C23" i="3"/>
  <c r="B23" i="3"/>
  <c r="A23" i="3"/>
  <c r="C25" i="3"/>
  <c r="B25" i="3"/>
  <c r="A25" i="3"/>
  <c r="C14" i="3"/>
  <c r="B14" i="3"/>
  <c r="A14" i="3"/>
  <c r="C17" i="3"/>
  <c r="B17" i="3"/>
  <c r="A17" i="3"/>
  <c r="C19" i="3"/>
  <c r="B19" i="3"/>
  <c r="A19" i="3"/>
  <c r="C21" i="3"/>
  <c r="B21" i="3"/>
  <c r="A21" i="3"/>
  <c r="G5" i="3"/>
  <c r="G17" i="4" l="1"/>
  <c r="G23" i="4"/>
  <c r="G27" i="4"/>
  <c r="G20" i="4" l="1"/>
  <c r="G40" i="2" l="1"/>
  <c r="G62" i="2" l="1"/>
  <c r="G13" i="4" l="1"/>
  <c r="G11" i="4"/>
  <c r="G19" i="4"/>
  <c r="G8" i="4"/>
  <c r="G5" i="4"/>
  <c r="G22" i="4" l="1"/>
  <c r="G18" i="4"/>
  <c r="G9" i="4"/>
  <c r="G21" i="4"/>
  <c r="G7" i="4"/>
  <c r="G27" i="2"/>
  <c r="G47" i="2"/>
  <c r="G35" i="2"/>
  <c r="G17" i="2"/>
  <c r="G34" i="2"/>
  <c r="G30" i="2"/>
  <c r="G24" i="4"/>
  <c r="G26" i="4"/>
  <c r="H7" i="6"/>
  <c r="G3" i="3"/>
  <c r="E7" i="6" l="1"/>
  <c r="D7" i="6"/>
  <c r="G15" i="4"/>
  <c r="G16" i="4"/>
  <c r="G4" i="4"/>
  <c r="G14" i="4"/>
  <c r="G52" i="2"/>
  <c r="G57" i="2"/>
  <c r="G53" i="2"/>
  <c r="G43" i="2"/>
  <c r="G56" i="2"/>
  <c r="G46" i="2"/>
  <c r="G9" i="2"/>
  <c r="G45" i="2"/>
  <c r="G11" i="2"/>
  <c r="G32" i="2"/>
  <c r="G15" i="2"/>
  <c r="G55" i="2"/>
  <c r="G37" i="2"/>
  <c r="G6" i="2"/>
  <c r="G12" i="2"/>
  <c r="G58" i="2"/>
  <c r="G50" i="2"/>
  <c r="G21" i="2"/>
  <c r="G3" i="2"/>
  <c r="G44" i="2"/>
  <c r="G24" i="2"/>
  <c r="G48" i="2"/>
  <c r="G49" i="2"/>
  <c r="G26" i="2"/>
  <c r="G26" i="3"/>
  <c r="G8" i="3"/>
  <c r="G10" i="3"/>
  <c r="G18" i="3"/>
  <c r="G6" i="3"/>
  <c r="G4" i="3"/>
  <c r="G29" i="3"/>
  <c r="G25" i="4"/>
  <c r="G7" i="6" l="1"/>
  <c r="F7" i="6"/>
  <c r="G3" i="4"/>
  <c r="G10" i="4"/>
  <c r="G6" i="4"/>
  <c r="G4" i="2" l="1"/>
  <c r="G33" i="2" l="1"/>
  <c r="G54" i="2"/>
  <c r="G14" i="2"/>
  <c r="G22" i="2"/>
  <c r="G10" i="2"/>
  <c r="G36" i="2"/>
  <c r="G31" i="2"/>
  <c r="G18" i="2"/>
  <c r="G8" i="2"/>
  <c r="G41" i="2"/>
  <c r="G39" i="2"/>
  <c r="G7" i="2"/>
  <c r="G25" i="2"/>
  <c r="G38" i="2"/>
  <c r="G23" i="2"/>
  <c r="G16" i="2"/>
  <c r="G5" i="2"/>
  <c r="G29" i="2"/>
  <c r="G59" i="2"/>
  <c r="G19" i="2"/>
  <c r="G42" i="2"/>
  <c r="G28" i="2"/>
  <c r="G51" i="2"/>
  <c r="G20" i="2"/>
  <c r="G13" i="2"/>
</calcChain>
</file>

<file path=xl/sharedStrings.xml><?xml version="1.0" encoding="utf-8"?>
<sst xmlns="http://schemas.openxmlformats.org/spreadsheetml/2006/main" count="425" uniqueCount="202">
  <si>
    <t>plaats</t>
  </si>
  <si>
    <t>deelnemers</t>
  </si>
  <si>
    <t>punten</t>
  </si>
  <si>
    <t>Scholieren meisjes</t>
  </si>
  <si>
    <t>Seniores dames</t>
  </si>
  <si>
    <t>Juniores dames</t>
  </si>
  <si>
    <t>Masters dames</t>
  </si>
  <si>
    <t>Club</t>
  </si>
  <si>
    <t>Borstnr</t>
  </si>
  <si>
    <t>FLAC</t>
  </si>
  <si>
    <t>Voet Julie</t>
  </si>
  <si>
    <t>AZW</t>
  </si>
  <si>
    <t>OB</t>
  </si>
  <si>
    <t>KKS</t>
  </si>
  <si>
    <t>MACW</t>
  </si>
  <si>
    <t>AVR</t>
  </si>
  <si>
    <t>AVMO</t>
  </si>
  <si>
    <t>Naam
Juniores dames</t>
  </si>
  <si>
    <t>Naam
Scholieren dames</t>
  </si>
  <si>
    <t>Naam
Cadetten dames</t>
  </si>
  <si>
    <t>Totaal 
punten</t>
  </si>
  <si>
    <t>Naam
Seniores dames</t>
  </si>
  <si>
    <t>Naam
Masters dames</t>
  </si>
  <si>
    <t>Debal Michelle</t>
  </si>
  <si>
    <t>Popelier Margot</t>
  </si>
  <si>
    <t>Bonus 
WVl deelname</t>
  </si>
  <si>
    <t>Bonus
WVl deelname</t>
  </si>
  <si>
    <t xml:space="preserve">Naam
</t>
  </si>
  <si>
    <t>Cadetten meisjes</t>
  </si>
  <si>
    <t>Neuville Josephine</t>
  </si>
  <si>
    <t>Callens Hanne</t>
  </si>
  <si>
    <t>Bonus
WVL deelname</t>
  </si>
  <si>
    <t>ABAV</t>
  </si>
  <si>
    <t>Aantal WVl
deelnames</t>
  </si>
  <si>
    <t>Aantal WVl
deelname</t>
  </si>
  <si>
    <t>Totaal aantal
deelname</t>
  </si>
  <si>
    <t>Totaal aantal
deelnames</t>
  </si>
  <si>
    <t>Dewaele Helena</t>
  </si>
  <si>
    <t>Timperman Janica</t>
  </si>
  <si>
    <t>Keyngnaert Geike</t>
  </si>
  <si>
    <t>Deleu Femke</t>
  </si>
  <si>
    <t>Vandenabeele Linde</t>
  </si>
  <si>
    <t>Vens Saskia</t>
  </si>
  <si>
    <t>Deleu Ilke</t>
  </si>
  <si>
    <t>Belbard Amal</t>
  </si>
  <si>
    <t>HCO</t>
  </si>
  <si>
    <t>Van Hulle Katrijn</t>
  </si>
  <si>
    <t>Van Insberghe Lutgart</t>
  </si>
  <si>
    <t>Maton Francoise</t>
  </si>
  <si>
    <t>Minnebo Lotte</t>
  </si>
  <si>
    <t>Verbeke Julie</t>
  </si>
  <si>
    <t>Lamerant Joke</t>
  </si>
  <si>
    <t>Kesteloot Alexine</t>
  </si>
  <si>
    <t>Callens Lonneke</t>
  </si>
  <si>
    <t>Schier Isa</t>
  </si>
  <si>
    <t>Dejonckheere Fleur</t>
  </si>
  <si>
    <t>Segers Noor</t>
  </si>
  <si>
    <t>Peuteman Benthe</t>
  </si>
  <si>
    <t>Dever Amber</t>
  </si>
  <si>
    <t>Van de Walle Lieke</t>
  </si>
  <si>
    <t>Haentjens Margot</t>
  </si>
  <si>
    <t>Desmedt Julie</t>
  </si>
  <si>
    <t>Vanhulsen Lana</t>
  </si>
  <si>
    <t>Van Assche Amelie</t>
  </si>
  <si>
    <t>ACB</t>
  </si>
  <si>
    <t>Hermans Sarah</t>
  </si>
  <si>
    <t>Dewitte Nienke</t>
  </si>
  <si>
    <t>Busschaert Ilona</t>
  </si>
  <si>
    <t>Breye Esmée</t>
  </si>
  <si>
    <t>Verdonck Stien</t>
  </si>
  <si>
    <t>Lietaert Bliss</t>
  </si>
  <si>
    <t>Peene Frisine</t>
  </si>
  <si>
    <t>Plaetevoet Laure</t>
  </si>
  <si>
    <t>Vanderwee Thalissa</t>
  </si>
  <si>
    <t>Flion Romy</t>
  </si>
  <si>
    <t>D'haene Emma</t>
  </si>
  <si>
    <t>Decruyenaere Lore</t>
  </si>
  <si>
    <t>Delaere Floor</t>
  </si>
  <si>
    <t>Bonte Jeanne</t>
  </si>
  <si>
    <t>Durnez Lien</t>
  </si>
  <si>
    <t>Warnier Marie-Lou</t>
  </si>
  <si>
    <t>Terryn Lana</t>
  </si>
  <si>
    <t>Bevernaegie Victoria</t>
  </si>
  <si>
    <t>Janssens Fien</t>
  </si>
  <si>
    <t>D'haene Yde</t>
  </si>
  <si>
    <t>Verdonck Riet</t>
  </si>
  <si>
    <t>De Maet Eline</t>
  </si>
  <si>
    <t>Lannoote Ninon</t>
  </si>
  <si>
    <t>Castermant Alyx</t>
  </si>
  <si>
    <t>Feys Amelie</t>
  </si>
  <si>
    <t>Waregem
06/11/2022</t>
  </si>
  <si>
    <t>Brugge
20/11/2022</t>
  </si>
  <si>
    <t>Roeselare
27/11/2022</t>
  </si>
  <si>
    <t>BK Brussel
26/02/2023
50 bonuspunten</t>
  </si>
  <si>
    <t>KVV Diest
12/02/2023
25 bonuspunten</t>
  </si>
  <si>
    <t>Ieper 
05/02/2023</t>
  </si>
  <si>
    <t>Poperinge
29/01/2023</t>
  </si>
  <si>
    <t>PK Roeselare
15/01/2023
75 bonuspunten</t>
  </si>
  <si>
    <t>BK masters Saint-Ghislain
12/03/2023
50 bonuspunten</t>
  </si>
  <si>
    <t>Dewulf Rotsaert Celine</t>
  </si>
  <si>
    <t xml:space="preserve">Desmet Febe </t>
  </si>
  <si>
    <t>Vandendriessche Indra</t>
  </si>
  <si>
    <t>Wastyn Chiara</t>
  </si>
  <si>
    <t>Breye Rune</t>
  </si>
  <si>
    <t>Naessens Lotte</t>
  </si>
  <si>
    <t>De Deyne Gwendolyne</t>
  </si>
  <si>
    <t>Claeys Ann Sofie</t>
  </si>
  <si>
    <t>Parmentier Ann</t>
  </si>
  <si>
    <t>PK Roeselare
15/01/2023</t>
  </si>
  <si>
    <t>Ieper
05/02/2023</t>
  </si>
  <si>
    <t>KVV DIest
12/02/2023</t>
  </si>
  <si>
    <t>BK AC Brussel
26/02/2023</t>
  </si>
  <si>
    <t>BK Masters Saint-Ghislain
12/03/2023</t>
  </si>
  <si>
    <t>Van Hollebeke Fran</t>
  </si>
  <si>
    <t>Guillemyn Juliette</t>
  </si>
  <si>
    <t>Renders Hanne</t>
  </si>
  <si>
    <t>Beauprez Hanne</t>
  </si>
  <si>
    <t>Decock Jinte</t>
  </si>
  <si>
    <t>Margodt Frauke</t>
  </si>
  <si>
    <t>De Wulf Julie</t>
  </si>
  <si>
    <t>Portier Nessa</t>
  </si>
  <si>
    <t>HAC</t>
  </si>
  <si>
    <t>Leyseele Lisa</t>
  </si>
  <si>
    <t>Petyt Esther</t>
  </si>
  <si>
    <t>De Groote Lily</t>
  </si>
  <si>
    <t>Benaets Lieke</t>
  </si>
  <si>
    <t>Timperman Elena</t>
  </si>
  <si>
    <t>Burke Louise</t>
  </si>
  <si>
    <t>De Bois Nora</t>
  </si>
  <si>
    <t>Deschepper Janne</t>
  </si>
  <si>
    <t>Luyckx Zita</t>
  </si>
  <si>
    <t>Nshuti Aïda</t>
  </si>
  <si>
    <t>Coopman Kyara</t>
  </si>
  <si>
    <t>Cools Daglinde</t>
  </si>
  <si>
    <t>Mol Renée</t>
  </si>
  <si>
    <t>Dansercoer Louise</t>
  </si>
  <si>
    <t>Mazijn Elena</t>
  </si>
  <si>
    <t>Loose Ine</t>
  </si>
  <si>
    <t>Saint Germain Amelie</t>
  </si>
  <si>
    <t>Deschepper Lotte</t>
  </si>
  <si>
    <t>Braeckevelt Noor</t>
  </si>
  <si>
    <t>Van Laethem Charlotte</t>
  </si>
  <si>
    <t>Pieters Evy</t>
  </si>
  <si>
    <t>Brissinck Eline</t>
  </si>
  <si>
    <t>Jonckheere Eva</t>
  </si>
  <si>
    <t>Van Autreve Nele</t>
  </si>
  <si>
    <t>Van Damme Nel</t>
  </si>
  <si>
    <t>Otieno Beryl</t>
  </si>
  <si>
    <t>Coene Annelies</t>
  </si>
  <si>
    <t>Tanghe Veronique</t>
  </si>
  <si>
    <t>De Bruycker Carine</t>
  </si>
  <si>
    <t>Cleppe Tanja</t>
  </si>
  <si>
    <t>Lietaert Lieke</t>
  </si>
  <si>
    <t>Catry Mae-Lynn</t>
  </si>
  <si>
    <t>Vandeputte Fran</t>
  </si>
  <si>
    <t>Schollaert Shanaya</t>
  </si>
  <si>
    <t>Inghelbrecht Pauline</t>
  </si>
  <si>
    <t>Deroo Marylise</t>
  </si>
  <si>
    <t>Dejaeghere Sabine</t>
  </si>
  <si>
    <t>Boone Emma</t>
  </si>
  <si>
    <t>Vandepoele Jana</t>
  </si>
  <si>
    <t>Vandelannoote Talitha</t>
  </si>
  <si>
    <t>Bossuyt Lieselot</t>
  </si>
  <si>
    <t>Temmerman Estelle</t>
  </si>
  <si>
    <t>Goossens Lien</t>
  </si>
  <si>
    <t>Musseeuw Jolien</t>
  </si>
  <si>
    <t>Angilis Merel</t>
  </si>
  <si>
    <t>Deleu Sarah</t>
  </si>
  <si>
    <t>Dequae Nele</t>
  </si>
  <si>
    <t>Deroo Laurien</t>
  </si>
  <si>
    <t>Mulier Julie</t>
  </si>
  <si>
    <t>Laleman Dieuwke</t>
  </si>
  <si>
    <t>Claeys Nette</t>
  </si>
  <si>
    <t>Van Hecke Lore</t>
  </si>
  <si>
    <t>Tanghe Margot</t>
  </si>
  <si>
    <t>Jacqueloot Martine</t>
  </si>
  <si>
    <t>Geerolf Christa</t>
  </si>
  <si>
    <t>Claes Lotte</t>
  </si>
  <si>
    <t>Vanwalleghem Charlotte</t>
  </si>
  <si>
    <t>De Vos Katrien</t>
  </si>
  <si>
    <t>Houtteman Jolien</t>
  </si>
  <si>
    <t>Van Den Broucke Emma</t>
  </si>
  <si>
    <t>Nobus Melissa</t>
  </si>
  <si>
    <t>Devriendt Flore</t>
  </si>
  <si>
    <t>De Brabandere Hilde</t>
  </si>
  <si>
    <t>Van Eenoo Nancy</t>
  </si>
  <si>
    <t>Pouseele Bauke</t>
  </si>
  <si>
    <t>Dewulf Lore</t>
  </si>
  <si>
    <t>Temmerman Adeline</t>
  </si>
  <si>
    <t>Devoldere Kjilsea</t>
  </si>
  <si>
    <t>Diko Genelva</t>
  </si>
  <si>
    <t>Serlet Elien</t>
  </si>
  <si>
    <t>Speleers Saartje</t>
  </si>
  <si>
    <t>Deconinck Sophie</t>
  </si>
  <si>
    <t>Lejeune Frauke</t>
  </si>
  <si>
    <t>De Meyer Nora</t>
  </si>
  <si>
    <t xml:space="preserve">Mourisse Cindy </t>
  </si>
  <si>
    <t>Ghilebert Hilde</t>
  </si>
  <si>
    <t>Gayse Iluna</t>
  </si>
  <si>
    <t>Vanelstlande Linde</t>
  </si>
  <si>
    <t>Debouver Ilona</t>
  </si>
  <si>
    <t>Vervaecke Connie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</si>
</sst>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2" xfId="0" applyBorder="1"/>
    <xf numFmtId="0" fontId="0" fillId="0" borderId="33" xfId="0" applyBorder="1"/>
    <xf numFmtId="0" fontId="1" fillId="0" borderId="31" xfId="0" applyFont="1" applyBorder="1" applyAlignment="1">
      <alignment horizontal="center" vertical="center" wrapText="1"/>
    </xf>
    <xf numFmtId="0" fontId="0" fillId="0" borderId="34" xfId="0" applyBorder="1"/>
    <xf numFmtId="0" fontId="0" fillId="0" borderId="36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0" borderId="35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2"/>
  <sheetViews>
    <sheetView zoomScaleNormal="100" workbookViewId="0">
      <pane xSplit="1" ySplit="2" topLeftCell="W185" activePane="bottomRight" state="frozen"/>
      <selection activeCell="T78" sqref="T78"/>
      <selection pane="topRight" activeCell="T78" sqref="T78"/>
      <selection pane="bottomLeft" activeCell="T78" sqref="T78"/>
      <selection pane="bottomRight" activeCell="AD206" sqref="AD206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style="24" bestFit="1" customWidth="1"/>
    <col min="11" max="11" width="11.6640625" style="24" bestFit="1" customWidth="1"/>
    <col min="12" max="12" width="7.44140625" style="24" customWidth="1"/>
    <col min="13" max="13" width="6.33203125" bestFit="1" customWidth="1"/>
    <col min="14" max="14" width="11.6640625" bestFit="1" customWidth="1"/>
    <col min="15" max="15" width="7.44140625" bestFit="1" customWidth="1"/>
    <col min="16" max="16" width="6.33203125" style="24" bestFit="1" customWidth="1"/>
    <col min="17" max="17" width="11.6640625" style="24" bestFit="1" customWidth="1"/>
    <col min="18" max="18" width="7.44140625" style="24" bestFit="1" customWidth="1"/>
    <col min="19" max="19" width="6.33203125" bestFit="1" customWidth="1"/>
    <col min="20" max="20" width="11.6640625" bestFit="1" customWidth="1"/>
    <col min="21" max="21" width="7.6640625" bestFit="1" customWidth="1"/>
    <col min="22" max="22" width="6.33203125" bestFit="1" customWidth="1"/>
    <col min="23" max="23" width="11.6640625" bestFit="1" customWidth="1"/>
    <col min="24" max="24" width="7.6640625" bestFit="1" customWidth="1"/>
    <col min="25" max="25" width="6.33203125" style="24" bestFit="1" customWidth="1"/>
    <col min="26" max="26" width="11.6640625" style="24" bestFit="1" customWidth="1"/>
    <col min="27" max="27" width="7.44140625" style="24" bestFit="1" customWidth="1"/>
    <col min="28" max="28" width="6.33203125" bestFit="1" customWidth="1"/>
    <col min="29" max="29" width="11.6640625" bestFit="1" customWidth="1"/>
    <col min="30" max="30" width="6.44140625" bestFit="1" customWidth="1"/>
    <col min="31" max="31" width="7.44140625" bestFit="1" customWidth="1"/>
    <col min="32" max="32" width="6.33203125" bestFit="1" customWidth="1"/>
    <col min="33" max="33" width="11.6640625" bestFit="1" customWidth="1"/>
    <col min="34" max="34" width="6.44140625" bestFit="1" customWidth="1"/>
    <col min="35" max="35" width="7.44140625" bestFit="1" customWidth="1"/>
    <col min="36" max="36" width="6.33203125" bestFit="1" customWidth="1"/>
    <col min="37" max="37" width="11.6640625" bestFit="1" customWidth="1"/>
    <col min="38" max="38" width="6.44140625" bestFit="1" customWidth="1"/>
    <col min="39" max="39" width="7.44140625" bestFit="1" customWidth="1"/>
    <col min="40" max="40" width="6.33203125" bestFit="1" customWidth="1"/>
    <col min="41" max="41" width="11.6640625" bestFit="1" customWidth="1"/>
    <col min="42" max="42" width="6.44140625" bestFit="1" customWidth="1"/>
    <col min="43" max="43" width="7.44140625" bestFit="1" customWidth="1"/>
    <col min="44" max="44" width="6.33203125" bestFit="1" customWidth="1"/>
    <col min="45" max="45" width="11.6640625" bestFit="1" customWidth="1"/>
    <col min="46" max="46" width="6.44140625" bestFit="1" customWidth="1"/>
    <col min="47" max="47" width="7.44140625" bestFit="1" customWidth="1"/>
    <col min="48" max="48" width="6.33203125" bestFit="1" customWidth="1"/>
    <col min="49" max="49" width="11.6640625" bestFit="1" customWidth="1"/>
    <col min="50" max="50" width="6.44140625" bestFit="1" customWidth="1"/>
    <col min="51" max="51" width="7.44140625" bestFit="1" customWidth="1"/>
    <col min="52" max="52" width="6.33203125" bestFit="1" customWidth="1"/>
    <col min="53" max="53" width="11.6640625" bestFit="1" customWidth="1"/>
    <col min="54" max="54" width="6.44140625" bestFit="1" customWidth="1"/>
    <col min="55" max="55" width="7.44140625" bestFit="1" customWidth="1"/>
    <col min="56" max="56" width="6.33203125" bestFit="1" customWidth="1"/>
    <col min="57" max="57" width="11.6640625" bestFit="1" customWidth="1"/>
    <col min="58" max="58" width="6.44140625" bestFit="1" customWidth="1"/>
    <col min="59" max="59" width="7.44140625" bestFit="1" customWidth="1"/>
  </cols>
  <sheetData>
    <row r="1" spans="1:59" s="23" customFormat="1" ht="45.75" customHeight="1" x14ac:dyDescent="0.3">
      <c r="A1" s="22" t="s">
        <v>27</v>
      </c>
      <c r="B1" s="22" t="s">
        <v>7</v>
      </c>
      <c r="C1" s="22" t="s">
        <v>8</v>
      </c>
      <c r="D1" s="65" t="s">
        <v>90</v>
      </c>
      <c r="E1" s="66"/>
      <c r="F1" s="67"/>
      <c r="G1" s="65" t="s">
        <v>91</v>
      </c>
      <c r="H1" s="68"/>
      <c r="I1" s="69"/>
      <c r="J1" s="65" t="s">
        <v>92</v>
      </c>
      <c r="K1" s="70"/>
      <c r="L1" s="71"/>
      <c r="M1" s="59" t="s">
        <v>97</v>
      </c>
      <c r="N1" s="60"/>
      <c r="O1" s="61"/>
      <c r="P1" s="59" t="s">
        <v>96</v>
      </c>
      <c r="Q1" s="60"/>
      <c r="R1" s="61"/>
      <c r="S1" s="59" t="s">
        <v>95</v>
      </c>
      <c r="T1" s="60"/>
      <c r="U1" s="61"/>
      <c r="V1" s="62" t="s">
        <v>94</v>
      </c>
      <c r="W1" s="63"/>
      <c r="X1" s="64"/>
      <c r="Y1" s="59" t="s">
        <v>93</v>
      </c>
      <c r="Z1" s="60"/>
      <c r="AA1" s="61"/>
      <c r="AB1" s="59" t="s">
        <v>98</v>
      </c>
      <c r="AC1" s="60"/>
      <c r="AD1" s="60"/>
      <c r="AE1" s="61"/>
      <c r="AF1" s="59"/>
      <c r="AG1" s="60"/>
      <c r="AH1" s="60"/>
      <c r="AI1" s="61"/>
      <c r="AJ1" s="59"/>
      <c r="AK1" s="60"/>
      <c r="AL1" s="60"/>
      <c r="AM1" s="61"/>
      <c r="AN1" s="59"/>
      <c r="AO1" s="60"/>
      <c r="AP1" s="60"/>
      <c r="AQ1" s="61"/>
      <c r="AR1" s="59"/>
      <c r="AS1" s="60"/>
      <c r="AT1" s="60"/>
      <c r="AU1" s="61"/>
      <c r="AV1" s="59"/>
      <c r="AW1" s="60"/>
      <c r="AX1" s="60"/>
      <c r="AY1" s="61"/>
      <c r="AZ1" s="59"/>
      <c r="BA1" s="60"/>
      <c r="BB1" s="60"/>
      <c r="BC1" s="61"/>
      <c r="BD1" s="59"/>
      <c r="BE1" s="60"/>
      <c r="BF1" s="60"/>
      <c r="BG1" s="61"/>
    </row>
    <row r="2" spans="1:59" x14ac:dyDescent="0.3">
      <c r="A2" s="3" t="s">
        <v>28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19" t="s">
        <v>0</v>
      </c>
      <c r="W2" s="20" t="s">
        <v>1</v>
      </c>
      <c r="X2" s="21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4"/>
      <c r="AF2" s="2"/>
      <c r="AG2" s="3"/>
      <c r="AH2" s="3"/>
      <c r="AI2" s="4"/>
      <c r="AJ2" s="2"/>
      <c r="AK2" s="3"/>
      <c r="AL2" s="3"/>
      <c r="AM2" s="4"/>
      <c r="AN2" s="2"/>
      <c r="AO2" s="3"/>
      <c r="AP2" s="3"/>
      <c r="AQ2" s="4"/>
      <c r="AR2" s="2"/>
      <c r="AS2" s="3"/>
      <c r="AT2" s="3"/>
      <c r="AU2" s="4"/>
      <c r="AV2" s="2"/>
      <c r="AW2" s="3"/>
      <c r="AX2" s="3"/>
      <c r="AY2" s="4"/>
      <c r="AZ2" s="2"/>
      <c r="BA2" s="3"/>
      <c r="BB2" s="3"/>
      <c r="BC2" s="4"/>
      <c r="BD2" s="2"/>
      <c r="BE2" s="3"/>
      <c r="BF2" s="3"/>
      <c r="BG2" s="4"/>
    </row>
    <row r="3" spans="1:59" x14ac:dyDescent="0.3">
      <c r="A3" s="54" t="s">
        <v>53</v>
      </c>
      <c r="B3" s="54" t="s">
        <v>16</v>
      </c>
      <c r="C3" s="55"/>
      <c r="D3" s="5">
        <v>1</v>
      </c>
      <c r="E3" s="6">
        <v>28</v>
      </c>
      <c r="F3" s="7">
        <f>100+0+(100-TRUNC(D3/E3*100))</f>
        <v>197</v>
      </c>
      <c r="G3" s="5"/>
      <c r="H3" s="6"/>
      <c r="I3" s="7"/>
      <c r="J3" s="5">
        <v>23</v>
      </c>
      <c r="K3" s="6">
        <v>48</v>
      </c>
      <c r="L3" s="7">
        <f t="shared" ref="L3:L4" si="0">100+0+(100-TRUNC(J3/K3*100))</f>
        <v>153</v>
      </c>
      <c r="M3" s="5">
        <v>19</v>
      </c>
      <c r="N3" s="6">
        <v>24</v>
      </c>
      <c r="O3" s="7">
        <f>100+75+(100-TRUNC(M3/N3*100))</f>
        <v>196</v>
      </c>
      <c r="P3" s="5"/>
      <c r="Q3" s="6"/>
      <c r="R3" s="7"/>
      <c r="S3" s="5"/>
      <c r="T3" s="6"/>
      <c r="U3" s="7"/>
      <c r="V3" s="17"/>
      <c r="W3" s="18"/>
      <c r="X3" s="7"/>
      <c r="Y3" s="5"/>
      <c r="Z3" s="6"/>
      <c r="AA3" s="7"/>
      <c r="AB3" s="5"/>
      <c r="AC3" s="6"/>
      <c r="AD3" s="6"/>
      <c r="AE3" s="7"/>
      <c r="AF3" s="5"/>
      <c r="AG3" s="6"/>
      <c r="AH3" s="6"/>
      <c r="AI3" s="7"/>
      <c r="AJ3" s="5"/>
      <c r="AK3" s="6"/>
      <c r="AL3" s="6"/>
      <c r="AM3" s="7"/>
      <c r="AN3" s="5"/>
      <c r="AO3" s="6"/>
      <c r="AP3" s="6"/>
      <c r="AQ3" s="7"/>
      <c r="AR3" s="5"/>
      <c r="AS3" s="6"/>
      <c r="AT3" s="6"/>
      <c r="AU3" s="7"/>
      <c r="AV3" s="5"/>
      <c r="AW3" s="6"/>
      <c r="AX3" s="6"/>
      <c r="AY3" s="7"/>
      <c r="AZ3" s="5"/>
      <c r="BA3" s="6"/>
      <c r="BB3" s="6"/>
      <c r="BC3" s="7"/>
      <c r="BD3" s="5"/>
      <c r="BE3" s="6"/>
      <c r="BF3" s="6"/>
      <c r="BG3" s="7"/>
    </row>
    <row r="4" spans="1:59" x14ac:dyDescent="0.3">
      <c r="A4" s="54" t="s">
        <v>52</v>
      </c>
      <c r="B4" s="54" t="s">
        <v>9</v>
      </c>
      <c r="C4" s="55"/>
      <c r="D4" s="5">
        <v>2</v>
      </c>
      <c r="E4" s="6">
        <v>28</v>
      </c>
      <c r="F4" s="7">
        <f t="shared" ref="F4:F26" si="1">100+0+(100-TRUNC(D4/E4*100))</f>
        <v>193</v>
      </c>
      <c r="G4" s="5"/>
      <c r="H4" s="6"/>
      <c r="I4" s="7"/>
      <c r="J4" s="5">
        <v>22</v>
      </c>
      <c r="K4" s="6">
        <v>48</v>
      </c>
      <c r="L4" s="7">
        <f t="shared" si="0"/>
        <v>155</v>
      </c>
      <c r="M4" s="5">
        <v>9</v>
      </c>
      <c r="N4" s="6">
        <v>24</v>
      </c>
      <c r="O4" s="7">
        <f t="shared" ref="O4:O5" si="2">100+75+(100-TRUNC(M4/N4*100))</f>
        <v>238</v>
      </c>
      <c r="P4" s="5"/>
      <c r="Q4" s="6"/>
      <c r="R4" s="7"/>
      <c r="S4" s="5">
        <v>7</v>
      </c>
      <c r="T4" s="6">
        <v>18</v>
      </c>
      <c r="U4" s="7">
        <f t="shared" ref="U4:U11" si="3">100+0+(100-TRUNC(S4/T4*100))</f>
        <v>162</v>
      </c>
      <c r="V4" s="5"/>
      <c r="W4" s="6"/>
      <c r="X4" s="7"/>
      <c r="Y4" s="5"/>
      <c r="Z4" s="6"/>
      <c r="AA4" s="7"/>
      <c r="AB4" s="5"/>
      <c r="AC4" s="6"/>
      <c r="AD4" s="6"/>
      <c r="AE4" s="7"/>
      <c r="AF4" s="5"/>
      <c r="AG4" s="6"/>
      <c r="AH4" s="6"/>
      <c r="AI4" s="7"/>
      <c r="AJ4" s="5"/>
      <c r="AK4" s="6"/>
      <c r="AL4" s="6"/>
      <c r="AM4" s="7"/>
      <c r="AN4" s="5"/>
      <c r="AO4" s="6"/>
      <c r="AP4" s="6"/>
      <c r="AQ4" s="7"/>
      <c r="AR4" s="5"/>
      <c r="AS4" s="6"/>
      <c r="AT4" s="6"/>
      <c r="AU4" s="7"/>
      <c r="AV4" s="5"/>
      <c r="AW4" s="6"/>
      <c r="AX4" s="6"/>
      <c r="AY4" s="7"/>
      <c r="AZ4" s="5"/>
      <c r="BA4" s="6"/>
      <c r="BB4" s="6"/>
      <c r="BC4" s="7"/>
      <c r="BD4" s="5"/>
      <c r="BE4" s="6"/>
      <c r="BF4" s="6"/>
      <c r="BG4" s="7"/>
    </row>
    <row r="5" spans="1:59" x14ac:dyDescent="0.3">
      <c r="A5" s="54" t="s">
        <v>57</v>
      </c>
      <c r="B5" s="54" t="s">
        <v>9</v>
      </c>
      <c r="C5" s="55"/>
      <c r="D5" s="5">
        <v>3</v>
      </c>
      <c r="E5" s="6">
        <v>28</v>
      </c>
      <c r="F5" s="7">
        <f t="shared" si="1"/>
        <v>190</v>
      </c>
      <c r="G5" s="5">
        <v>3</v>
      </c>
      <c r="H5" s="6">
        <v>31</v>
      </c>
      <c r="I5" s="7">
        <f t="shared" ref="I5:I12" si="4">100+0+(100-TRUNC(G5/H5*100))</f>
        <v>191</v>
      </c>
      <c r="J5" s="5"/>
      <c r="K5" s="6"/>
      <c r="L5" s="7"/>
      <c r="M5" s="5">
        <v>4</v>
      </c>
      <c r="N5" s="6">
        <v>24</v>
      </c>
      <c r="O5" s="7">
        <f t="shared" si="2"/>
        <v>259</v>
      </c>
      <c r="P5" s="5">
        <v>3</v>
      </c>
      <c r="Q5" s="6">
        <v>16</v>
      </c>
      <c r="R5" s="7">
        <f t="shared" ref="R5:R9" si="5">100+0+(100-TRUNC(P5/Q5*100))</f>
        <v>182</v>
      </c>
      <c r="S5" s="5">
        <v>3</v>
      </c>
      <c r="T5" s="6">
        <v>18</v>
      </c>
      <c r="U5" s="7">
        <f t="shared" si="3"/>
        <v>184</v>
      </c>
      <c r="V5" s="5"/>
      <c r="W5" s="6"/>
      <c r="X5" s="7"/>
      <c r="Y5" s="5"/>
      <c r="Z5" s="6"/>
      <c r="AA5" s="7"/>
      <c r="AB5" s="5"/>
      <c r="AC5" s="6"/>
      <c r="AD5" s="6"/>
      <c r="AE5" s="7"/>
      <c r="AF5" s="5"/>
      <c r="AG5" s="6"/>
      <c r="AH5" s="6"/>
      <c r="AI5" s="7"/>
      <c r="AJ5" s="5"/>
      <c r="AK5" s="6"/>
      <c r="AL5" s="6"/>
      <c r="AM5" s="7"/>
      <c r="AN5" s="5"/>
      <c r="AO5" s="6"/>
      <c r="AP5" s="6"/>
      <c r="AQ5" s="7"/>
      <c r="AR5" s="5"/>
      <c r="AS5" s="6"/>
      <c r="AT5" s="6"/>
      <c r="AU5" s="7"/>
      <c r="AV5" s="5"/>
      <c r="AW5" s="6"/>
      <c r="AX5" s="6"/>
      <c r="AY5" s="7"/>
      <c r="AZ5" s="5"/>
      <c r="BA5" s="6"/>
      <c r="BB5" s="6"/>
      <c r="BC5" s="7"/>
      <c r="BD5" s="5"/>
      <c r="BE5" s="6"/>
      <c r="BF5" s="6"/>
      <c r="BG5" s="7"/>
    </row>
    <row r="6" spans="1:59" x14ac:dyDescent="0.3">
      <c r="A6" s="54" t="s">
        <v>76</v>
      </c>
      <c r="B6" s="54" t="s">
        <v>11</v>
      </c>
      <c r="C6" s="56"/>
      <c r="D6" s="5">
        <v>4</v>
      </c>
      <c r="E6" s="6">
        <v>28</v>
      </c>
      <c r="F6" s="7">
        <f t="shared" si="1"/>
        <v>186</v>
      </c>
      <c r="G6" s="5"/>
      <c r="H6" s="6"/>
      <c r="I6" s="7"/>
      <c r="J6" s="5">
        <v>25</v>
      </c>
      <c r="K6" s="6">
        <v>48</v>
      </c>
      <c r="L6" s="7">
        <f t="shared" ref="L6:L10" si="6">100+0+(100-TRUNC(J6/K6*100))</f>
        <v>148</v>
      </c>
      <c r="M6" s="5"/>
      <c r="N6" s="6"/>
      <c r="O6" s="7"/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6"/>
      <c r="AE6" s="7"/>
      <c r="AF6" s="5"/>
      <c r="AG6" s="6"/>
      <c r="AH6" s="6"/>
      <c r="AI6" s="7"/>
      <c r="AJ6" s="5"/>
      <c r="AK6" s="6"/>
      <c r="AL6" s="6"/>
      <c r="AM6" s="7"/>
      <c r="AN6" s="5"/>
      <c r="AO6" s="6"/>
      <c r="AP6" s="6"/>
      <c r="AQ6" s="7"/>
      <c r="AR6" s="5"/>
      <c r="AS6" s="6"/>
      <c r="AT6" s="6"/>
      <c r="AU6" s="7"/>
      <c r="AV6" s="5"/>
      <c r="AW6" s="6"/>
      <c r="AX6" s="6"/>
      <c r="AY6" s="7"/>
      <c r="AZ6" s="5"/>
      <c r="BA6" s="6"/>
      <c r="BB6" s="6"/>
      <c r="BC6" s="7"/>
      <c r="BD6" s="5"/>
      <c r="BE6" s="6"/>
      <c r="BF6" s="6"/>
      <c r="BG6" s="7"/>
    </row>
    <row r="7" spans="1:59" x14ac:dyDescent="0.3">
      <c r="A7" s="54" t="s">
        <v>66</v>
      </c>
      <c r="B7" s="54" t="s">
        <v>45</v>
      </c>
      <c r="C7" s="56"/>
      <c r="D7" s="5">
        <v>5</v>
      </c>
      <c r="E7" s="6">
        <v>28</v>
      </c>
      <c r="F7" s="7">
        <f t="shared" si="1"/>
        <v>183</v>
      </c>
      <c r="G7" s="5">
        <v>4</v>
      </c>
      <c r="H7" s="6">
        <v>31</v>
      </c>
      <c r="I7" s="7">
        <f t="shared" si="4"/>
        <v>188</v>
      </c>
      <c r="J7" s="5">
        <v>26</v>
      </c>
      <c r="K7" s="6">
        <v>48</v>
      </c>
      <c r="L7" s="7">
        <f t="shared" si="6"/>
        <v>146</v>
      </c>
      <c r="M7" s="5">
        <v>8</v>
      </c>
      <c r="N7" s="6">
        <v>24</v>
      </c>
      <c r="O7" s="7">
        <f t="shared" ref="O7:O8" si="7">100+75+(100-TRUNC(M7/N7*100))</f>
        <v>242</v>
      </c>
      <c r="P7" s="5">
        <v>4</v>
      </c>
      <c r="Q7" s="6">
        <v>16</v>
      </c>
      <c r="R7" s="7">
        <f t="shared" si="5"/>
        <v>175</v>
      </c>
      <c r="S7" s="5">
        <v>5</v>
      </c>
      <c r="T7" s="6">
        <v>18</v>
      </c>
      <c r="U7" s="7">
        <f t="shared" si="3"/>
        <v>173</v>
      </c>
      <c r="V7" s="5"/>
      <c r="W7" s="6"/>
      <c r="X7" s="7"/>
      <c r="Y7" s="5">
        <v>26</v>
      </c>
      <c r="Z7" s="6">
        <v>53</v>
      </c>
      <c r="AA7" s="7">
        <f t="shared" ref="AA7:AA8" si="8">100+50+(100-TRUNC(Y7/Z7*100))</f>
        <v>201</v>
      </c>
      <c r="AB7" s="5"/>
      <c r="AC7" s="6"/>
      <c r="AD7" s="6"/>
      <c r="AE7" s="7"/>
      <c r="AF7" s="5"/>
      <c r="AG7" s="6"/>
      <c r="AH7" s="6"/>
      <c r="AI7" s="7"/>
      <c r="AJ7" s="5"/>
      <c r="AK7" s="6"/>
      <c r="AL7" s="6"/>
      <c r="AM7" s="7"/>
      <c r="AN7" s="5"/>
      <c r="AO7" s="6"/>
      <c r="AP7" s="6"/>
      <c r="AQ7" s="7"/>
      <c r="AR7" s="5"/>
      <c r="AS7" s="6"/>
      <c r="AT7" s="6"/>
      <c r="AU7" s="7"/>
      <c r="AV7" s="5"/>
      <c r="AW7" s="6"/>
      <c r="AX7" s="6"/>
      <c r="AY7" s="7"/>
      <c r="AZ7" s="5"/>
      <c r="BA7" s="6"/>
      <c r="BB7" s="6"/>
      <c r="BC7" s="7"/>
      <c r="BD7" s="5"/>
      <c r="BE7" s="6"/>
      <c r="BF7" s="6"/>
      <c r="BG7" s="7"/>
    </row>
    <row r="8" spans="1:59" x14ac:dyDescent="0.3">
      <c r="A8" s="54" t="s">
        <v>54</v>
      </c>
      <c r="B8" s="54" t="s">
        <v>9</v>
      </c>
      <c r="C8" s="56"/>
      <c r="D8" s="5">
        <v>6</v>
      </c>
      <c r="E8" s="6">
        <v>28</v>
      </c>
      <c r="F8" s="7">
        <f t="shared" si="1"/>
        <v>179</v>
      </c>
      <c r="G8" s="5">
        <v>5</v>
      </c>
      <c r="H8" s="6">
        <v>31</v>
      </c>
      <c r="I8" s="7">
        <f t="shared" si="4"/>
        <v>184</v>
      </c>
      <c r="J8" s="5">
        <v>21</v>
      </c>
      <c r="K8" s="6">
        <v>48</v>
      </c>
      <c r="L8" s="7">
        <f t="shared" si="6"/>
        <v>157</v>
      </c>
      <c r="M8" s="5">
        <v>6</v>
      </c>
      <c r="N8" s="6">
        <v>24</v>
      </c>
      <c r="O8" s="7">
        <f t="shared" si="7"/>
        <v>250</v>
      </c>
      <c r="P8" s="5">
        <v>5</v>
      </c>
      <c r="Q8" s="6">
        <v>16</v>
      </c>
      <c r="R8" s="7">
        <f t="shared" si="5"/>
        <v>169</v>
      </c>
      <c r="S8" s="5">
        <v>6</v>
      </c>
      <c r="T8" s="6">
        <v>18</v>
      </c>
      <c r="U8" s="7">
        <f t="shared" si="3"/>
        <v>167</v>
      </c>
      <c r="V8" s="5">
        <v>34</v>
      </c>
      <c r="W8" s="6">
        <v>81</v>
      </c>
      <c r="X8" s="7">
        <f>100+25+(100-TRUNC(V8/W8*100))</f>
        <v>184</v>
      </c>
      <c r="Y8" s="5">
        <v>29</v>
      </c>
      <c r="Z8" s="6">
        <v>53</v>
      </c>
      <c r="AA8" s="7">
        <f t="shared" si="8"/>
        <v>196</v>
      </c>
      <c r="AB8" s="5"/>
      <c r="AC8" s="6"/>
      <c r="AD8" s="6"/>
      <c r="AE8" s="7"/>
      <c r="AF8" s="5"/>
      <c r="AG8" s="6"/>
      <c r="AH8" s="6"/>
      <c r="AI8" s="7"/>
      <c r="AJ8" s="5"/>
      <c r="AK8" s="6"/>
      <c r="AL8" s="6"/>
      <c r="AM8" s="7"/>
      <c r="AN8" s="5"/>
      <c r="AO8" s="6"/>
      <c r="AP8" s="6"/>
      <c r="AQ8" s="7"/>
      <c r="AR8" s="5"/>
      <c r="AS8" s="6"/>
      <c r="AT8" s="6"/>
      <c r="AU8" s="7"/>
      <c r="AV8" s="5"/>
      <c r="AW8" s="6"/>
      <c r="AX8" s="6"/>
      <c r="AY8" s="7"/>
      <c r="AZ8" s="5"/>
      <c r="BA8" s="6"/>
      <c r="BB8" s="6"/>
      <c r="BC8" s="7"/>
      <c r="BD8" s="5"/>
      <c r="BE8" s="6"/>
      <c r="BF8" s="6"/>
      <c r="BG8" s="7"/>
    </row>
    <row r="9" spans="1:59" x14ac:dyDescent="0.3">
      <c r="A9" s="54" t="s">
        <v>77</v>
      </c>
      <c r="B9" s="54" t="s">
        <v>12</v>
      </c>
      <c r="C9" s="56"/>
      <c r="D9" s="5">
        <v>9</v>
      </c>
      <c r="E9" s="6">
        <v>28</v>
      </c>
      <c r="F9" s="7">
        <f t="shared" si="1"/>
        <v>168</v>
      </c>
      <c r="G9" s="5">
        <v>6</v>
      </c>
      <c r="H9" s="6">
        <v>31</v>
      </c>
      <c r="I9" s="7">
        <f t="shared" si="4"/>
        <v>181</v>
      </c>
      <c r="J9" s="5"/>
      <c r="K9" s="6"/>
      <c r="L9" s="7"/>
      <c r="M9" s="5"/>
      <c r="N9" s="6"/>
      <c r="O9" s="7"/>
      <c r="P9" s="5">
        <v>8</v>
      </c>
      <c r="Q9" s="6">
        <v>16</v>
      </c>
      <c r="R9" s="7">
        <f t="shared" si="5"/>
        <v>150</v>
      </c>
      <c r="S9" s="5">
        <v>9</v>
      </c>
      <c r="T9" s="6">
        <v>18</v>
      </c>
      <c r="U9" s="7">
        <f t="shared" si="3"/>
        <v>150</v>
      </c>
      <c r="V9" s="5"/>
      <c r="W9" s="6"/>
      <c r="X9" s="7"/>
      <c r="Y9" s="5"/>
      <c r="Z9" s="6"/>
      <c r="AA9" s="7"/>
      <c r="AB9" s="5"/>
      <c r="AC9" s="6"/>
      <c r="AD9" s="6"/>
      <c r="AE9" s="7"/>
      <c r="AF9" s="5"/>
      <c r="AG9" s="6"/>
      <c r="AH9" s="6"/>
      <c r="AI9" s="7"/>
      <c r="AJ9" s="5"/>
      <c r="AK9" s="6"/>
      <c r="AL9" s="6"/>
      <c r="AM9" s="7"/>
      <c r="AN9" s="5"/>
      <c r="AO9" s="6"/>
      <c r="AP9" s="6"/>
      <c r="AQ9" s="7"/>
      <c r="AR9" s="5"/>
      <c r="AS9" s="6"/>
      <c r="AT9" s="6"/>
      <c r="AU9" s="7"/>
      <c r="AV9" s="5"/>
      <c r="AW9" s="6"/>
      <c r="AX9" s="6"/>
      <c r="AY9" s="7"/>
      <c r="AZ9" s="5"/>
      <c r="BA9" s="6"/>
      <c r="BB9" s="6"/>
      <c r="BC9" s="7"/>
      <c r="BD9" s="5"/>
      <c r="BE9" s="6"/>
      <c r="BF9" s="6"/>
      <c r="BG9" s="7"/>
    </row>
    <row r="10" spans="1:59" x14ac:dyDescent="0.3">
      <c r="A10" s="54" t="s">
        <v>78</v>
      </c>
      <c r="B10" s="54" t="s">
        <v>9</v>
      </c>
      <c r="C10" s="56"/>
      <c r="D10" s="5">
        <v>10</v>
      </c>
      <c r="E10" s="6">
        <v>28</v>
      </c>
      <c r="F10" s="7">
        <f t="shared" si="1"/>
        <v>165</v>
      </c>
      <c r="G10" s="5"/>
      <c r="H10" s="6"/>
      <c r="I10" s="7"/>
      <c r="J10" s="5">
        <v>39</v>
      </c>
      <c r="K10" s="6">
        <v>48</v>
      </c>
      <c r="L10" s="7">
        <f t="shared" si="6"/>
        <v>119</v>
      </c>
      <c r="M10" s="5"/>
      <c r="N10" s="6"/>
      <c r="O10" s="7"/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6"/>
      <c r="AE10" s="7"/>
      <c r="AF10" s="5"/>
      <c r="AG10" s="6"/>
      <c r="AH10" s="6"/>
      <c r="AI10" s="7"/>
      <c r="AJ10" s="5"/>
      <c r="AK10" s="6"/>
      <c r="AL10" s="6"/>
      <c r="AM10" s="7"/>
      <c r="AN10" s="5"/>
      <c r="AO10" s="6"/>
      <c r="AP10" s="6"/>
      <c r="AQ10" s="7"/>
      <c r="AR10" s="5"/>
      <c r="AS10" s="6"/>
      <c r="AT10" s="6"/>
      <c r="AU10" s="7"/>
      <c r="AV10" s="5"/>
      <c r="AW10" s="6"/>
      <c r="AX10" s="6"/>
      <c r="AY10" s="7"/>
      <c r="AZ10" s="5"/>
      <c r="BA10" s="6"/>
      <c r="BB10" s="6"/>
      <c r="BC10" s="7"/>
      <c r="BD10" s="5"/>
      <c r="BE10" s="6"/>
      <c r="BF10" s="6"/>
      <c r="BG10" s="7"/>
    </row>
    <row r="11" spans="1:59" x14ac:dyDescent="0.3">
      <c r="A11" s="57" t="s">
        <v>79</v>
      </c>
      <c r="B11" s="57" t="s">
        <v>13</v>
      </c>
      <c r="C11" s="56"/>
      <c r="D11" s="5">
        <v>11</v>
      </c>
      <c r="E11" s="6">
        <v>28</v>
      </c>
      <c r="F11" s="7">
        <f t="shared" si="1"/>
        <v>161</v>
      </c>
      <c r="G11" s="5">
        <v>8</v>
      </c>
      <c r="H11" s="6">
        <v>31</v>
      </c>
      <c r="I11" s="7">
        <f t="shared" si="4"/>
        <v>175</v>
      </c>
      <c r="J11" s="5"/>
      <c r="K11" s="6"/>
      <c r="L11" s="7"/>
      <c r="M11" s="5">
        <v>11</v>
      </c>
      <c r="N11" s="6">
        <v>24</v>
      </c>
      <c r="O11" s="7">
        <f t="shared" ref="O11:O12" si="9">100+75+(100-TRUNC(M11/N11*100))</f>
        <v>230</v>
      </c>
      <c r="P11" s="5"/>
      <c r="Q11" s="6"/>
      <c r="R11" s="7"/>
      <c r="S11" s="5">
        <v>8</v>
      </c>
      <c r="T11" s="6">
        <v>18</v>
      </c>
      <c r="U11" s="7">
        <f t="shared" si="3"/>
        <v>156</v>
      </c>
      <c r="V11" s="5"/>
      <c r="W11" s="6"/>
      <c r="X11" s="7"/>
      <c r="Y11" s="5"/>
      <c r="Z11" s="6"/>
      <c r="AA11" s="7"/>
      <c r="AB11" s="5"/>
      <c r="AC11" s="6"/>
      <c r="AD11" s="6"/>
      <c r="AE11" s="7"/>
      <c r="AF11" s="5"/>
      <c r="AG11" s="6"/>
      <c r="AH11" s="6"/>
      <c r="AI11" s="7"/>
      <c r="AJ11" s="5"/>
      <c r="AK11" s="6"/>
      <c r="AL11" s="6"/>
      <c r="AM11" s="7"/>
      <c r="AN11" s="5"/>
      <c r="AO11" s="6"/>
      <c r="AP11" s="6"/>
      <c r="AQ11" s="7"/>
      <c r="AR11" s="5"/>
      <c r="AS11" s="6"/>
      <c r="AT11" s="6"/>
      <c r="AU11" s="7"/>
      <c r="AV11" s="5"/>
      <c r="AW11" s="6"/>
      <c r="AX11" s="6"/>
      <c r="AY11" s="7"/>
      <c r="AZ11" s="5"/>
      <c r="BA11" s="6"/>
      <c r="BB11" s="6"/>
      <c r="BC11" s="7"/>
      <c r="BD11" s="5"/>
      <c r="BE11" s="6"/>
      <c r="BF11" s="6"/>
      <c r="BG11" s="7"/>
    </row>
    <row r="12" spans="1:59" x14ac:dyDescent="0.3">
      <c r="A12" s="57" t="s">
        <v>80</v>
      </c>
      <c r="B12" s="57" t="s">
        <v>45</v>
      </c>
      <c r="C12" s="56"/>
      <c r="D12" s="5">
        <v>12</v>
      </c>
      <c r="E12" s="6">
        <v>28</v>
      </c>
      <c r="F12" s="7">
        <f t="shared" si="1"/>
        <v>158</v>
      </c>
      <c r="G12" s="5">
        <v>13</v>
      </c>
      <c r="H12" s="6">
        <v>31</v>
      </c>
      <c r="I12" s="7">
        <f t="shared" si="4"/>
        <v>159</v>
      </c>
      <c r="J12" s="5"/>
      <c r="K12" s="6"/>
      <c r="L12" s="7"/>
      <c r="M12" s="5">
        <v>14</v>
      </c>
      <c r="N12" s="6">
        <v>24</v>
      </c>
      <c r="O12" s="7">
        <f t="shared" si="9"/>
        <v>217</v>
      </c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6"/>
      <c r="AE12" s="7"/>
      <c r="AF12" s="5"/>
      <c r="AG12" s="6"/>
      <c r="AH12" s="6"/>
      <c r="AI12" s="7"/>
      <c r="AJ12" s="5"/>
      <c r="AK12" s="6"/>
      <c r="AL12" s="6"/>
      <c r="AM12" s="7"/>
      <c r="AN12" s="5"/>
      <c r="AO12" s="6"/>
      <c r="AP12" s="6"/>
      <c r="AQ12" s="7"/>
      <c r="AR12" s="5"/>
      <c r="AS12" s="6"/>
      <c r="AT12" s="6"/>
      <c r="AU12" s="7"/>
      <c r="AV12" s="5"/>
      <c r="AW12" s="6"/>
      <c r="AX12" s="6"/>
      <c r="AY12" s="7"/>
      <c r="AZ12" s="5"/>
      <c r="BA12" s="6"/>
      <c r="BB12" s="6"/>
      <c r="BC12" s="7"/>
      <c r="BD12" s="5"/>
      <c r="BE12" s="6"/>
      <c r="BF12" s="6"/>
      <c r="BG12" s="7"/>
    </row>
    <row r="13" spans="1:59" x14ac:dyDescent="0.3">
      <c r="A13" s="57" t="s">
        <v>72</v>
      </c>
      <c r="B13" s="57" t="s">
        <v>45</v>
      </c>
      <c r="C13" s="56"/>
      <c r="D13" s="5">
        <v>13</v>
      </c>
      <c r="E13" s="6">
        <v>28</v>
      </c>
      <c r="F13" s="7">
        <f t="shared" si="1"/>
        <v>154</v>
      </c>
      <c r="G13" s="5"/>
      <c r="H13" s="6"/>
      <c r="I13" s="7"/>
      <c r="J13" s="5"/>
      <c r="K13" s="6"/>
      <c r="L13" s="7"/>
      <c r="M13" s="5"/>
      <c r="N13" s="6"/>
      <c r="O13" s="7"/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6"/>
      <c r="AE13" s="7"/>
      <c r="AF13" s="5"/>
      <c r="AG13" s="6"/>
      <c r="AH13" s="6"/>
      <c r="AI13" s="7"/>
      <c r="AJ13" s="5"/>
      <c r="AK13" s="6"/>
      <c r="AL13" s="6"/>
      <c r="AM13" s="7"/>
      <c r="AN13" s="5"/>
      <c r="AO13" s="6"/>
      <c r="AP13" s="6"/>
      <c r="AQ13" s="7"/>
      <c r="AR13" s="5"/>
      <c r="AS13" s="6"/>
      <c r="AT13" s="6"/>
      <c r="AU13" s="7"/>
      <c r="AV13" s="5"/>
      <c r="AW13" s="6"/>
      <c r="AX13" s="6"/>
      <c r="AY13" s="7"/>
      <c r="AZ13" s="5"/>
      <c r="BA13" s="6"/>
      <c r="BB13" s="6"/>
      <c r="BC13" s="7"/>
      <c r="BD13" s="5"/>
      <c r="BE13" s="6"/>
      <c r="BF13" s="6"/>
      <c r="BG13" s="7"/>
    </row>
    <row r="14" spans="1:59" x14ac:dyDescent="0.3">
      <c r="A14" s="57" t="s">
        <v>62</v>
      </c>
      <c r="B14" s="57" t="s">
        <v>11</v>
      </c>
      <c r="C14" s="56"/>
      <c r="D14" s="5">
        <v>14</v>
      </c>
      <c r="E14" s="6">
        <v>28</v>
      </c>
      <c r="F14" s="7">
        <f t="shared" si="1"/>
        <v>150</v>
      </c>
      <c r="G14" s="5"/>
      <c r="H14" s="6"/>
      <c r="I14" s="7"/>
      <c r="J14" s="5"/>
      <c r="K14" s="6"/>
      <c r="L14" s="7"/>
      <c r="M14" s="5"/>
      <c r="N14" s="6"/>
      <c r="O14" s="7"/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6"/>
      <c r="AE14" s="7"/>
      <c r="AF14" s="5"/>
      <c r="AG14" s="6"/>
      <c r="AH14" s="6"/>
      <c r="AI14" s="7"/>
      <c r="AJ14" s="5"/>
      <c r="AK14" s="6"/>
      <c r="AL14" s="6"/>
      <c r="AM14" s="7"/>
      <c r="AN14" s="5"/>
      <c r="AO14" s="6"/>
      <c r="AP14" s="6"/>
      <c r="AQ14" s="7"/>
      <c r="AR14" s="5"/>
      <c r="AS14" s="6"/>
      <c r="AT14" s="6"/>
      <c r="AU14" s="7"/>
      <c r="AV14" s="5"/>
      <c r="AW14" s="6"/>
      <c r="AX14" s="6"/>
      <c r="AY14" s="7"/>
      <c r="AZ14" s="5"/>
      <c r="BA14" s="6"/>
      <c r="BB14" s="6"/>
      <c r="BC14" s="7"/>
      <c r="BD14" s="5"/>
      <c r="BE14" s="6"/>
      <c r="BF14" s="6"/>
      <c r="BG14" s="7"/>
    </row>
    <row r="15" spans="1:59" x14ac:dyDescent="0.3">
      <c r="A15" s="57" t="s">
        <v>81</v>
      </c>
      <c r="B15" s="57" t="s">
        <v>15</v>
      </c>
      <c r="C15" s="56"/>
      <c r="D15" s="5">
        <v>15</v>
      </c>
      <c r="E15" s="6">
        <v>28</v>
      </c>
      <c r="F15" s="7">
        <f t="shared" si="1"/>
        <v>147</v>
      </c>
      <c r="G15" s="5"/>
      <c r="H15" s="6"/>
      <c r="I15" s="7"/>
      <c r="J15" s="5">
        <v>35</v>
      </c>
      <c r="K15" s="6">
        <v>48</v>
      </c>
      <c r="L15" s="7">
        <f t="shared" ref="L15" si="10">100+0+(100-TRUNC(J15/K15*100))</f>
        <v>128</v>
      </c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6"/>
      <c r="AE15" s="7"/>
      <c r="AF15" s="5"/>
      <c r="AG15" s="6"/>
      <c r="AH15" s="6"/>
      <c r="AI15" s="7"/>
      <c r="AJ15" s="5"/>
      <c r="AK15" s="6"/>
      <c r="AL15" s="6"/>
      <c r="AM15" s="7"/>
      <c r="AN15" s="5"/>
      <c r="AO15" s="6"/>
      <c r="AP15" s="6"/>
      <c r="AQ15" s="7"/>
      <c r="AR15" s="5"/>
      <c r="AS15" s="6"/>
      <c r="AT15" s="6"/>
      <c r="AU15" s="7"/>
      <c r="AV15" s="5"/>
      <c r="AW15" s="6"/>
      <c r="AX15" s="6"/>
      <c r="AY15" s="7"/>
      <c r="AZ15" s="5"/>
      <c r="BA15" s="6"/>
      <c r="BB15" s="6"/>
      <c r="BC15" s="7"/>
      <c r="BD15" s="5"/>
      <c r="BE15" s="6"/>
      <c r="BF15" s="6"/>
      <c r="BG15" s="7"/>
    </row>
    <row r="16" spans="1:59" x14ac:dyDescent="0.3">
      <c r="A16" s="57" t="s">
        <v>59</v>
      </c>
      <c r="B16" s="57" t="s">
        <v>11</v>
      </c>
      <c r="C16" s="56"/>
      <c r="D16" s="5">
        <v>16</v>
      </c>
      <c r="E16" s="6">
        <v>28</v>
      </c>
      <c r="F16" s="7">
        <f t="shared" si="1"/>
        <v>143</v>
      </c>
      <c r="G16" s="5"/>
      <c r="H16" s="6"/>
      <c r="I16" s="7"/>
      <c r="J16" s="5"/>
      <c r="K16" s="6"/>
      <c r="L16" s="7"/>
      <c r="M16" s="5"/>
      <c r="N16" s="6"/>
      <c r="O16" s="7"/>
      <c r="P16" s="5"/>
      <c r="Q16" s="6"/>
      <c r="R16" s="7"/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6"/>
      <c r="AE16" s="7"/>
      <c r="AF16" s="5"/>
      <c r="AG16" s="6"/>
      <c r="AH16" s="6"/>
      <c r="AI16" s="7"/>
      <c r="AJ16" s="5"/>
      <c r="AK16" s="6"/>
      <c r="AL16" s="6"/>
      <c r="AM16" s="7"/>
      <c r="AN16" s="5"/>
      <c r="AO16" s="6"/>
      <c r="AP16" s="6"/>
      <c r="AQ16" s="7"/>
      <c r="AR16" s="5"/>
      <c r="AS16" s="6"/>
      <c r="AT16" s="6"/>
      <c r="AU16" s="7"/>
      <c r="AV16" s="5"/>
      <c r="AW16" s="6"/>
      <c r="AX16" s="6"/>
      <c r="AY16" s="7"/>
      <c r="AZ16" s="5"/>
      <c r="BA16" s="6"/>
      <c r="BB16" s="6"/>
      <c r="BC16" s="7"/>
      <c r="BD16" s="5"/>
      <c r="BE16" s="6"/>
      <c r="BF16" s="6"/>
      <c r="BG16" s="7"/>
    </row>
    <row r="17" spans="1:59" x14ac:dyDescent="0.3">
      <c r="A17" s="57" t="s">
        <v>82</v>
      </c>
      <c r="B17" s="57" t="s">
        <v>45</v>
      </c>
      <c r="C17" s="56"/>
      <c r="D17" s="5">
        <v>17</v>
      </c>
      <c r="E17" s="6">
        <v>28</v>
      </c>
      <c r="F17" s="7">
        <f t="shared" si="1"/>
        <v>140</v>
      </c>
      <c r="G17" s="5">
        <v>17</v>
      </c>
      <c r="H17" s="6">
        <v>31</v>
      </c>
      <c r="I17" s="7">
        <f t="shared" ref="I17:I18" si="11">100+0+(100-TRUNC(G17/H17*100))</f>
        <v>146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6"/>
      <c r="AE17" s="7"/>
      <c r="AF17" s="5"/>
      <c r="AG17" s="6"/>
      <c r="AH17" s="6"/>
      <c r="AI17" s="7"/>
      <c r="AJ17" s="5"/>
      <c r="AK17" s="6"/>
      <c r="AL17" s="6"/>
      <c r="AM17" s="7"/>
      <c r="AN17" s="5"/>
      <c r="AO17" s="6"/>
      <c r="AP17" s="6"/>
      <c r="AQ17" s="7"/>
      <c r="AR17" s="5"/>
      <c r="AS17" s="6"/>
      <c r="AT17" s="6"/>
      <c r="AU17" s="7"/>
      <c r="AV17" s="5"/>
      <c r="AW17" s="6"/>
      <c r="AX17" s="6"/>
      <c r="AY17" s="7"/>
      <c r="AZ17" s="5"/>
      <c r="BA17" s="6"/>
      <c r="BB17" s="6"/>
      <c r="BC17" s="7"/>
      <c r="BD17" s="5"/>
      <c r="BE17" s="6"/>
      <c r="BF17" s="6"/>
      <c r="BG17" s="7"/>
    </row>
    <row r="18" spans="1:59" x14ac:dyDescent="0.3">
      <c r="A18" s="57" t="s">
        <v>83</v>
      </c>
      <c r="B18" s="57" t="s">
        <v>45</v>
      </c>
      <c r="C18" s="56"/>
      <c r="D18" s="5">
        <v>18</v>
      </c>
      <c r="E18" s="6">
        <v>28</v>
      </c>
      <c r="F18" s="7">
        <f t="shared" si="1"/>
        <v>136</v>
      </c>
      <c r="G18" s="5">
        <v>19</v>
      </c>
      <c r="H18" s="6">
        <v>31</v>
      </c>
      <c r="I18" s="7">
        <f t="shared" si="11"/>
        <v>139</v>
      </c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6"/>
      <c r="AE18" s="7"/>
      <c r="AF18" s="5"/>
      <c r="AG18" s="6"/>
      <c r="AH18" s="6"/>
      <c r="AI18" s="7"/>
      <c r="AJ18" s="5"/>
      <c r="AK18" s="6"/>
      <c r="AL18" s="6"/>
      <c r="AM18" s="7"/>
      <c r="AN18" s="5"/>
      <c r="AO18" s="6"/>
      <c r="AP18" s="6"/>
      <c r="AQ18" s="7"/>
      <c r="AR18" s="5"/>
      <c r="AS18" s="6"/>
      <c r="AT18" s="6"/>
      <c r="AU18" s="7"/>
      <c r="AV18" s="5"/>
      <c r="AW18" s="6"/>
      <c r="AX18" s="6"/>
      <c r="AY18" s="7"/>
      <c r="AZ18" s="5"/>
      <c r="BA18" s="6"/>
      <c r="BB18" s="6"/>
      <c r="BC18" s="7"/>
      <c r="BD18" s="5"/>
      <c r="BE18" s="6"/>
      <c r="BF18" s="6"/>
      <c r="BG18" s="7"/>
    </row>
    <row r="19" spans="1:59" x14ac:dyDescent="0.3">
      <c r="A19" s="57" t="s">
        <v>84</v>
      </c>
      <c r="B19" s="57" t="s">
        <v>11</v>
      </c>
      <c r="C19" s="56"/>
      <c r="D19" s="5">
        <v>20</v>
      </c>
      <c r="E19" s="6">
        <v>28</v>
      </c>
      <c r="F19" s="7">
        <f t="shared" si="1"/>
        <v>129</v>
      </c>
      <c r="G19" s="5"/>
      <c r="H19" s="6"/>
      <c r="I19" s="7"/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6"/>
      <c r="AE19" s="7"/>
      <c r="AF19" s="5"/>
      <c r="AG19" s="6"/>
      <c r="AH19" s="6"/>
      <c r="AI19" s="7"/>
      <c r="AJ19" s="5"/>
      <c r="AK19" s="6"/>
      <c r="AL19" s="6"/>
      <c r="AM19" s="7"/>
      <c r="AN19" s="5"/>
      <c r="AO19" s="6"/>
      <c r="AP19" s="6"/>
      <c r="AQ19" s="7"/>
      <c r="AR19" s="5"/>
      <c r="AS19" s="6"/>
      <c r="AT19" s="6"/>
      <c r="AU19" s="7"/>
      <c r="AV19" s="5"/>
      <c r="AW19" s="6"/>
      <c r="AX19" s="6"/>
      <c r="AY19" s="7"/>
      <c r="AZ19" s="5"/>
      <c r="BA19" s="6"/>
      <c r="BB19" s="6"/>
      <c r="BC19" s="7"/>
      <c r="BD19" s="5"/>
      <c r="BE19" s="6"/>
      <c r="BF19" s="6"/>
      <c r="BG19" s="7"/>
    </row>
    <row r="20" spans="1:59" x14ac:dyDescent="0.3">
      <c r="A20" s="57" t="s">
        <v>55</v>
      </c>
      <c r="B20" s="57" t="s">
        <v>9</v>
      </c>
      <c r="C20" s="56"/>
      <c r="D20" s="5">
        <v>21</v>
      </c>
      <c r="E20" s="6">
        <v>28</v>
      </c>
      <c r="F20" s="7">
        <f t="shared" si="1"/>
        <v>125</v>
      </c>
      <c r="G20" s="5">
        <v>11</v>
      </c>
      <c r="H20" s="6">
        <v>31</v>
      </c>
      <c r="I20" s="7">
        <f t="shared" ref="I20:I21" si="12">100+0+(100-TRUNC(G20/H20*100))</f>
        <v>165</v>
      </c>
      <c r="J20" s="5">
        <v>36</v>
      </c>
      <c r="K20" s="6">
        <v>48</v>
      </c>
      <c r="L20" s="7">
        <f t="shared" ref="L20:L23" si="13">100+0+(100-TRUNC(J20/K20*100))</f>
        <v>125</v>
      </c>
      <c r="M20" s="5">
        <v>22</v>
      </c>
      <c r="N20" s="6">
        <v>24</v>
      </c>
      <c r="O20" s="7">
        <f>100+75+(100-TRUNC(M20/N20*100))</f>
        <v>184</v>
      </c>
      <c r="P20" s="5">
        <v>14</v>
      </c>
      <c r="Q20" s="6">
        <v>16</v>
      </c>
      <c r="R20" s="7">
        <f t="shared" ref="R20" si="14">100+0+(100-TRUNC(P20/Q20*100))</f>
        <v>113</v>
      </c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6"/>
      <c r="AE20" s="7"/>
      <c r="AF20" s="5"/>
      <c r="AG20" s="6"/>
      <c r="AH20" s="6"/>
      <c r="AI20" s="7"/>
      <c r="AJ20" s="5"/>
      <c r="AK20" s="6"/>
      <c r="AL20" s="6"/>
      <c r="AM20" s="7"/>
      <c r="AN20" s="5"/>
      <c r="AO20" s="6"/>
      <c r="AP20" s="6"/>
      <c r="AQ20" s="7"/>
      <c r="AR20" s="5"/>
      <c r="AS20" s="6"/>
      <c r="AT20" s="6"/>
      <c r="AU20" s="7"/>
      <c r="AV20" s="5"/>
      <c r="AW20" s="6"/>
      <c r="AX20" s="6"/>
      <c r="AY20" s="7"/>
      <c r="AZ20" s="5"/>
      <c r="BA20" s="6"/>
      <c r="BB20" s="6"/>
      <c r="BC20" s="7"/>
      <c r="BD20" s="5"/>
      <c r="BE20" s="6"/>
      <c r="BF20" s="6"/>
      <c r="BG20" s="7"/>
    </row>
    <row r="21" spans="1:59" x14ac:dyDescent="0.3">
      <c r="A21" s="57" t="s">
        <v>85</v>
      </c>
      <c r="B21" s="57" t="s">
        <v>9</v>
      </c>
      <c r="C21" s="56"/>
      <c r="D21" s="5">
        <v>23</v>
      </c>
      <c r="E21" s="6">
        <v>28</v>
      </c>
      <c r="F21" s="7">
        <f t="shared" si="1"/>
        <v>118</v>
      </c>
      <c r="G21" s="5">
        <v>21</v>
      </c>
      <c r="H21" s="6">
        <v>31</v>
      </c>
      <c r="I21" s="7">
        <f t="shared" si="12"/>
        <v>133</v>
      </c>
      <c r="J21" s="5">
        <v>43</v>
      </c>
      <c r="K21" s="6">
        <v>48</v>
      </c>
      <c r="L21" s="7">
        <f t="shared" si="13"/>
        <v>111</v>
      </c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6"/>
      <c r="AE21" s="7"/>
      <c r="AF21" s="5"/>
      <c r="AG21" s="6"/>
      <c r="AH21" s="6"/>
      <c r="AI21" s="7"/>
      <c r="AJ21" s="5"/>
      <c r="AK21" s="6"/>
      <c r="AL21" s="6"/>
      <c r="AM21" s="7"/>
      <c r="AN21" s="5"/>
      <c r="AO21" s="6"/>
      <c r="AP21" s="6"/>
      <c r="AQ21" s="7"/>
      <c r="AR21" s="5"/>
      <c r="AS21" s="6"/>
      <c r="AT21" s="6"/>
      <c r="AU21" s="7"/>
      <c r="AV21" s="5"/>
      <c r="AW21" s="6"/>
      <c r="AX21" s="6"/>
      <c r="AY21" s="7"/>
      <c r="AZ21" s="5"/>
      <c r="BA21" s="6"/>
      <c r="BB21" s="6"/>
      <c r="BC21" s="7"/>
      <c r="BD21" s="5"/>
      <c r="BE21" s="6"/>
      <c r="BF21" s="6"/>
      <c r="BG21" s="7"/>
    </row>
    <row r="22" spans="1:59" x14ac:dyDescent="0.3">
      <c r="A22" s="57" t="s">
        <v>153</v>
      </c>
      <c r="B22" s="57" t="s">
        <v>9</v>
      </c>
      <c r="C22" s="56"/>
      <c r="D22" s="5">
        <v>24</v>
      </c>
      <c r="E22" s="6">
        <v>28</v>
      </c>
      <c r="F22" s="7">
        <f t="shared" si="1"/>
        <v>115</v>
      </c>
      <c r="G22" s="5"/>
      <c r="H22" s="6"/>
      <c r="I22" s="7"/>
      <c r="J22" s="5">
        <v>47</v>
      </c>
      <c r="K22" s="6">
        <v>48</v>
      </c>
      <c r="L22" s="7">
        <f t="shared" si="13"/>
        <v>103</v>
      </c>
      <c r="M22" s="5"/>
      <c r="N22" s="6"/>
      <c r="O22" s="7"/>
      <c r="P22" s="5">
        <v>15</v>
      </c>
      <c r="Q22" s="6">
        <v>16</v>
      </c>
      <c r="R22" s="7">
        <f t="shared" ref="R22" si="15">100+0+(100-TRUNC(P22/Q22*100))</f>
        <v>107</v>
      </c>
      <c r="S22" s="5">
        <v>18</v>
      </c>
      <c r="T22" s="6">
        <v>18</v>
      </c>
      <c r="U22" s="7">
        <f t="shared" ref="U22" si="16">100+0+(100-TRUNC(S22/T22*100))</f>
        <v>100</v>
      </c>
      <c r="V22" s="5"/>
      <c r="W22" s="6"/>
      <c r="X22" s="7"/>
      <c r="Y22" s="5"/>
      <c r="Z22" s="6"/>
      <c r="AA22" s="7"/>
      <c r="AB22" s="5"/>
      <c r="AC22" s="6"/>
      <c r="AD22" s="6"/>
      <c r="AE22" s="7"/>
      <c r="AF22" s="5"/>
      <c r="AG22" s="6"/>
      <c r="AH22" s="6"/>
      <c r="AI22" s="7"/>
      <c r="AJ22" s="5"/>
      <c r="AK22" s="6"/>
      <c r="AL22" s="6"/>
      <c r="AM22" s="7"/>
      <c r="AN22" s="5"/>
      <c r="AO22" s="6"/>
      <c r="AP22" s="6"/>
      <c r="AQ22" s="7"/>
      <c r="AR22" s="5"/>
      <c r="AS22" s="6"/>
      <c r="AT22" s="6"/>
      <c r="AU22" s="7"/>
      <c r="AV22" s="5"/>
      <c r="AW22" s="6"/>
      <c r="AX22" s="6"/>
      <c r="AY22" s="7"/>
      <c r="AZ22" s="5"/>
      <c r="BA22" s="6"/>
      <c r="BB22" s="6"/>
      <c r="BC22" s="7"/>
      <c r="BD22" s="5"/>
      <c r="BE22" s="6"/>
      <c r="BF22" s="6"/>
      <c r="BG22" s="7"/>
    </row>
    <row r="23" spans="1:59" x14ac:dyDescent="0.3">
      <c r="A23" s="57" t="s">
        <v>86</v>
      </c>
      <c r="B23" s="57" t="s">
        <v>14</v>
      </c>
      <c r="C23" s="56"/>
      <c r="D23" s="5">
        <v>25</v>
      </c>
      <c r="E23" s="6">
        <v>28</v>
      </c>
      <c r="F23" s="7">
        <f t="shared" si="1"/>
        <v>111</v>
      </c>
      <c r="G23" s="5"/>
      <c r="H23" s="6"/>
      <c r="I23" s="7"/>
      <c r="J23" s="5">
        <v>45</v>
      </c>
      <c r="K23" s="6">
        <v>48</v>
      </c>
      <c r="L23" s="7">
        <f t="shared" si="13"/>
        <v>107</v>
      </c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6"/>
      <c r="AE23" s="7"/>
      <c r="AF23" s="5"/>
      <c r="AG23" s="6"/>
      <c r="AH23" s="6"/>
      <c r="AI23" s="7"/>
      <c r="AJ23" s="5"/>
      <c r="AK23" s="6"/>
      <c r="AL23" s="6"/>
      <c r="AM23" s="7"/>
      <c r="AN23" s="5"/>
      <c r="AO23" s="6"/>
      <c r="AP23" s="6"/>
      <c r="AQ23" s="7"/>
      <c r="AR23" s="5"/>
      <c r="AS23" s="6"/>
      <c r="AT23" s="6"/>
      <c r="AU23" s="7"/>
      <c r="AV23" s="5"/>
      <c r="AW23" s="6"/>
      <c r="AX23" s="6"/>
      <c r="AY23" s="7"/>
      <c r="AZ23" s="5"/>
      <c r="BA23" s="6"/>
      <c r="BB23" s="6"/>
      <c r="BC23" s="7"/>
      <c r="BD23" s="5"/>
      <c r="BE23" s="6"/>
      <c r="BF23" s="6"/>
      <c r="BG23" s="7"/>
    </row>
    <row r="24" spans="1:59" x14ac:dyDescent="0.3">
      <c r="A24" s="57" t="s">
        <v>87</v>
      </c>
      <c r="B24" s="57" t="s">
        <v>9</v>
      </c>
      <c r="C24" s="56"/>
      <c r="D24" s="5">
        <v>26</v>
      </c>
      <c r="E24" s="6">
        <v>28</v>
      </c>
      <c r="F24" s="7">
        <f t="shared" si="1"/>
        <v>108</v>
      </c>
      <c r="G24" s="5">
        <v>28</v>
      </c>
      <c r="H24" s="6">
        <v>31</v>
      </c>
      <c r="I24" s="7">
        <f t="shared" ref="I24:I25" si="17">100+0+(100-TRUNC(G24/H24*100))</f>
        <v>110</v>
      </c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5"/>
      <c r="W24" s="6"/>
      <c r="X24" s="7"/>
      <c r="Y24" s="5"/>
      <c r="Z24" s="6"/>
      <c r="AA24" s="7"/>
      <c r="AB24" s="5"/>
      <c r="AC24" s="6"/>
      <c r="AD24" s="6"/>
      <c r="AE24" s="7"/>
      <c r="AF24" s="5"/>
      <c r="AG24" s="6"/>
      <c r="AH24" s="6"/>
      <c r="AI24" s="7"/>
      <c r="AJ24" s="5"/>
      <c r="AK24" s="6"/>
      <c r="AL24" s="6"/>
      <c r="AM24" s="7"/>
      <c r="AN24" s="5"/>
      <c r="AO24" s="6"/>
      <c r="AP24" s="6"/>
      <c r="AQ24" s="7"/>
      <c r="AR24" s="5"/>
      <c r="AS24" s="6"/>
      <c r="AT24" s="6"/>
      <c r="AU24" s="7"/>
      <c r="AV24" s="5"/>
      <c r="AW24" s="6"/>
      <c r="AX24" s="6"/>
      <c r="AY24" s="7"/>
      <c r="AZ24" s="5"/>
      <c r="BA24" s="6"/>
      <c r="BB24" s="6"/>
      <c r="BC24" s="7"/>
      <c r="BD24" s="5"/>
      <c r="BE24" s="6"/>
      <c r="BF24" s="6"/>
      <c r="BG24" s="7"/>
    </row>
    <row r="25" spans="1:59" x14ac:dyDescent="0.3">
      <c r="A25" s="57" t="s">
        <v>88</v>
      </c>
      <c r="B25" s="57" t="s">
        <v>9</v>
      </c>
      <c r="C25" s="56"/>
      <c r="D25" s="5">
        <v>27</v>
      </c>
      <c r="E25" s="6">
        <v>28</v>
      </c>
      <c r="F25" s="7">
        <f t="shared" si="1"/>
        <v>104</v>
      </c>
      <c r="G25" s="5">
        <v>25</v>
      </c>
      <c r="H25" s="6">
        <v>31</v>
      </c>
      <c r="I25" s="7">
        <f t="shared" si="17"/>
        <v>120</v>
      </c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6"/>
      <c r="AE25" s="7"/>
      <c r="AF25" s="5"/>
      <c r="AG25" s="6"/>
      <c r="AH25" s="6"/>
      <c r="AI25" s="7"/>
      <c r="AJ25" s="5"/>
      <c r="AK25" s="6"/>
      <c r="AL25" s="6"/>
      <c r="AM25" s="7"/>
      <c r="AN25" s="5"/>
      <c r="AO25" s="6"/>
      <c r="AP25" s="6"/>
      <c r="AQ25" s="7"/>
      <c r="AR25" s="5"/>
      <c r="AS25" s="6"/>
      <c r="AT25" s="6"/>
      <c r="AU25" s="7"/>
      <c r="AV25" s="5"/>
      <c r="AW25" s="6"/>
      <c r="AX25" s="6"/>
      <c r="AY25" s="7"/>
      <c r="AZ25" s="5"/>
      <c r="BA25" s="6"/>
      <c r="BB25" s="6"/>
      <c r="BC25" s="7"/>
      <c r="BD25" s="5"/>
      <c r="BE25" s="6"/>
      <c r="BF25" s="6"/>
      <c r="BG25" s="7"/>
    </row>
    <row r="26" spans="1:59" x14ac:dyDescent="0.3">
      <c r="A26" s="57" t="s">
        <v>89</v>
      </c>
      <c r="B26" s="57" t="s">
        <v>14</v>
      </c>
      <c r="C26" s="56"/>
      <c r="D26" s="5">
        <v>28</v>
      </c>
      <c r="E26" s="6">
        <v>28</v>
      </c>
      <c r="F26" s="7">
        <f t="shared" si="1"/>
        <v>100</v>
      </c>
      <c r="G26" s="5"/>
      <c r="H26" s="6"/>
      <c r="I26" s="7"/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6"/>
      <c r="AE26" s="7"/>
      <c r="AF26" s="5"/>
      <c r="AG26" s="6"/>
      <c r="AH26" s="6"/>
      <c r="AI26" s="7"/>
      <c r="AJ26" s="5"/>
      <c r="AK26" s="6"/>
      <c r="AL26" s="6"/>
      <c r="AM26" s="7"/>
      <c r="AN26" s="5"/>
      <c r="AO26" s="6"/>
      <c r="AP26" s="6"/>
      <c r="AQ26" s="7"/>
      <c r="AR26" s="5"/>
      <c r="AS26" s="6"/>
      <c r="AT26" s="6"/>
      <c r="AU26" s="7"/>
      <c r="AV26" s="5"/>
      <c r="AW26" s="6"/>
      <c r="AX26" s="6"/>
      <c r="AY26" s="7"/>
      <c r="AZ26" s="5"/>
      <c r="BA26" s="6"/>
      <c r="BB26" s="6"/>
      <c r="BC26" s="7"/>
      <c r="BD26" s="5"/>
      <c r="BE26" s="6"/>
      <c r="BF26" s="6"/>
      <c r="BG26" s="7"/>
    </row>
    <row r="27" spans="1:59" x14ac:dyDescent="0.3">
      <c r="A27" s="57" t="s">
        <v>113</v>
      </c>
      <c r="B27" s="57" t="s">
        <v>9</v>
      </c>
      <c r="C27" s="56"/>
      <c r="D27" s="5"/>
      <c r="E27" s="6"/>
      <c r="F27" s="7"/>
      <c r="G27" s="5">
        <v>1</v>
      </c>
      <c r="H27" s="6">
        <v>31</v>
      </c>
      <c r="I27" s="7">
        <f t="shared" ref="I27:I45" si="18">100+0+(100-TRUNC(G27/H27*100))</f>
        <v>197</v>
      </c>
      <c r="J27" s="5">
        <v>1</v>
      </c>
      <c r="K27" s="6">
        <v>48</v>
      </c>
      <c r="L27" s="7">
        <f t="shared" ref="L27:L30" si="19">100+0+(100-TRUNC(J27/K27*100))</f>
        <v>198</v>
      </c>
      <c r="M27" s="5">
        <v>1</v>
      </c>
      <c r="N27" s="6">
        <v>24</v>
      </c>
      <c r="O27" s="7">
        <f t="shared" ref="O27:O33" si="20">100+75+(100-TRUNC(M27/N27*100))</f>
        <v>271</v>
      </c>
      <c r="P27" s="5"/>
      <c r="Q27" s="6"/>
      <c r="R27" s="7"/>
      <c r="S27" s="5">
        <v>1</v>
      </c>
      <c r="T27" s="6">
        <v>18</v>
      </c>
      <c r="U27" s="7">
        <f t="shared" ref="U27:U28" si="21">100+0+(100-TRUNC(S27/T27*100))</f>
        <v>195</v>
      </c>
      <c r="V27" s="5">
        <v>1</v>
      </c>
      <c r="W27" s="6">
        <v>81</v>
      </c>
      <c r="X27" s="7">
        <f>100+25+(100-TRUNC(V27/W27*100))</f>
        <v>224</v>
      </c>
      <c r="Y27" s="5">
        <v>1</v>
      </c>
      <c r="Z27" s="6">
        <v>70</v>
      </c>
      <c r="AA27" s="7">
        <f>100+50+(100-TRUNC(Y27/Z27*100))</f>
        <v>249</v>
      </c>
      <c r="AB27" s="5"/>
      <c r="AC27" s="6"/>
      <c r="AD27" s="6"/>
      <c r="AE27" s="7"/>
      <c r="AF27" s="5"/>
      <c r="AG27" s="6"/>
      <c r="AH27" s="6"/>
      <c r="AI27" s="7"/>
      <c r="AJ27" s="5"/>
      <c r="AK27" s="6"/>
      <c r="AL27" s="6"/>
      <c r="AM27" s="7"/>
      <c r="AN27" s="5"/>
      <c r="AO27" s="6"/>
      <c r="AP27" s="6"/>
      <c r="AQ27" s="7"/>
      <c r="AR27" s="5"/>
      <c r="AS27" s="6"/>
      <c r="AT27" s="6"/>
      <c r="AU27" s="7"/>
      <c r="AV27" s="5"/>
      <c r="AW27" s="6"/>
      <c r="AX27" s="6"/>
      <c r="AY27" s="7"/>
      <c r="AZ27" s="5"/>
      <c r="BA27" s="6"/>
      <c r="BB27" s="6"/>
      <c r="BC27" s="7"/>
      <c r="BD27" s="5"/>
      <c r="BE27" s="6"/>
      <c r="BF27" s="6"/>
      <c r="BG27" s="7"/>
    </row>
    <row r="28" spans="1:59" x14ac:dyDescent="0.3">
      <c r="A28" s="57" t="s">
        <v>114</v>
      </c>
      <c r="B28" s="57" t="s">
        <v>9</v>
      </c>
      <c r="C28" s="56"/>
      <c r="D28" s="5"/>
      <c r="E28" s="6"/>
      <c r="F28" s="7"/>
      <c r="G28" s="5">
        <v>2</v>
      </c>
      <c r="H28" s="6">
        <v>31</v>
      </c>
      <c r="I28" s="7">
        <f t="shared" si="18"/>
        <v>194</v>
      </c>
      <c r="J28" s="5">
        <v>14</v>
      </c>
      <c r="K28" s="6">
        <v>48</v>
      </c>
      <c r="L28" s="7">
        <f t="shared" si="19"/>
        <v>171</v>
      </c>
      <c r="M28" s="5">
        <v>3</v>
      </c>
      <c r="N28" s="6">
        <v>24</v>
      </c>
      <c r="O28" s="7">
        <f t="shared" si="20"/>
        <v>263</v>
      </c>
      <c r="P28" s="5">
        <v>2</v>
      </c>
      <c r="Q28" s="6">
        <v>16</v>
      </c>
      <c r="R28" s="7">
        <f t="shared" ref="R28" si="22">100+0+(100-TRUNC(P28/Q28*100))</f>
        <v>188</v>
      </c>
      <c r="S28" s="5">
        <v>2</v>
      </c>
      <c r="T28" s="6">
        <v>18</v>
      </c>
      <c r="U28" s="7">
        <f t="shared" si="21"/>
        <v>189</v>
      </c>
      <c r="V28" s="5"/>
      <c r="W28" s="6"/>
      <c r="X28" s="7"/>
      <c r="Y28" s="5">
        <v>24</v>
      </c>
      <c r="Z28" s="6">
        <v>70</v>
      </c>
      <c r="AA28" s="7">
        <f t="shared" ref="AA28:AA29" si="23">100+50+(100-TRUNC(Y28/Z28*100))</f>
        <v>216</v>
      </c>
      <c r="AB28" s="5"/>
      <c r="AC28" s="6"/>
      <c r="AD28" s="6"/>
      <c r="AE28" s="7"/>
      <c r="AF28" s="5"/>
      <c r="AG28" s="6"/>
      <c r="AH28" s="6"/>
      <c r="AI28" s="7"/>
      <c r="AJ28" s="5"/>
      <c r="AK28" s="6"/>
      <c r="AL28" s="6"/>
      <c r="AM28" s="7"/>
      <c r="AN28" s="5"/>
      <c r="AO28" s="6"/>
      <c r="AP28" s="6"/>
      <c r="AQ28" s="7"/>
      <c r="AR28" s="5"/>
      <c r="AS28" s="6"/>
      <c r="AT28" s="6"/>
      <c r="AU28" s="7"/>
      <c r="AV28" s="5"/>
      <c r="AW28" s="6"/>
      <c r="AX28" s="6"/>
      <c r="AY28" s="7"/>
      <c r="AZ28" s="5"/>
      <c r="BA28" s="6"/>
      <c r="BB28" s="6"/>
      <c r="BC28" s="7"/>
      <c r="BD28" s="5"/>
      <c r="BE28" s="6"/>
      <c r="BF28" s="6"/>
      <c r="BG28" s="7"/>
    </row>
    <row r="29" spans="1:59" x14ac:dyDescent="0.3">
      <c r="A29" s="57" t="s">
        <v>115</v>
      </c>
      <c r="B29" s="57" t="s">
        <v>45</v>
      </c>
      <c r="C29" s="56"/>
      <c r="D29" s="5"/>
      <c r="E29" s="6"/>
      <c r="F29" s="7"/>
      <c r="G29" s="5">
        <v>7</v>
      </c>
      <c r="H29" s="6">
        <v>31</v>
      </c>
      <c r="I29" s="7">
        <f t="shared" si="18"/>
        <v>178</v>
      </c>
      <c r="J29" s="5">
        <v>31</v>
      </c>
      <c r="K29" s="6">
        <v>48</v>
      </c>
      <c r="L29" s="7">
        <f t="shared" si="19"/>
        <v>136</v>
      </c>
      <c r="M29" s="5">
        <v>12</v>
      </c>
      <c r="N29" s="6">
        <v>24</v>
      </c>
      <c r="O29" s="7">
        <f t="shared" si="20"/>
        <v>225</v>
      </c>
      <c r="P29" s="5"/>
      <c r="Q29" s="6"/>
      <c r="R29" s="7"/>
      <c r="S29" s="5"/>
      <c r="T29" s="6"/>
      <c r="U29" s="7"/>
      <c r="V29" s="5">
        <v>41</v>
      </c>
      <c r="W29" s="6">
        <v>81</v>
      </c>
      <c r="X29" s="7">
        <f>100+25+(100-TRUNC(V29/W29*100))</f>
        <v>175</v>
      </c>
      <c r="Y29" s="5">
        <v>33</v>
      </c>
      <c r="Z29" s="6">
        <v>53</v>
      </c>
      <c r="AA29" s="7">
        <f t="shared" si="23"/>
        <v>188</v>
      </c>
      <c r="AB29" s="5"/>
      <c r="AC29" s="6"/>
      <c r="AD29" s="6"/>
      <c r="AE29" s="7"/>
      <c r="AF29" s="5"/>
      <c r="AG29" s="6"/>
      <c r="AH29" s="6"/>
      <c r="AI29" s="7"/>
      <c r="AJ29" s="5"/>
      <c r="AK29" s="6"/>
      <c r="AL29" s="6"/>
      <c r="AM29" s="7"/>
      <c r="AN29" s="5"/>
      <c r="AO29" s="6"/>
      <c r="AP29" s="6"/>
      <c r="AQ29" s="7"/>
      <c r="AR29" s="5"/>
      <c r="AS29" s="6"/>
      <c r="AT29" s="6"/>
      <c r="AU29" s="7"/>
      <c r="AV29" s="5"/>
      <c r="AW29" s="6"/>
      <c r="AX29" s="6"/>
      <c r="AY29" s="7"/>
      <c r="AZ29" s="5"/>
      <c r="BA29" s="6"/>
      <c r="BB29" s="6"/>
      <c r="BC29" s="7"/>
      <c r="BD29" s="5"/>
      <c r="BE29" s="6"/>
      <c r="BF29" s="6"/>
      <c r="BG29" s="7"/>
    </row>
    <row r="30" spans="1:59" x14ac:dyDescent="0.3">
      <c r="A30" s="57" t="s">
        <v>116</v>
      </c>
      <c r="B30" s="57" t="s">
        <v>14</v>
      </c>
      <c r="C30" s="56"/>
      <c r="D30" s="5"/>
      <c r="E30" s="6"/>
      <c r="F30" s="7"/>
      <c r="G30" s="5">
        <v>9</v>
      </c>
      <c r="H30" s="6">
        <v>31</v>
      </c>
      <c r="I30" s="7">
        <f t="shared" si="18"/>
        <v>171</v>
      </c>
      <c r="J30" s="5">
        <v>32</v>
      </c>
      <c r="K30" s="6">
        <v>48</v>
      </c>
      <c r="L30" s="7">
        <f t="shared" si="19"/>
        <v>134</v>
      </c>
      <c r="M30" s="5">
        <v>20</v>
      </c>
      <c r="N30" s="6">
        <v>24</v>
      </c>
      <c r="O30" s="7">
        <f t="shared" si="20"/>
        <v>192</v>
      </c>
      <c r="P30" s="5">
        <v>9</v>
      </c>
      <c r="Q30" s="6">
        <v>16</v>
      </c>
      <c r="R30" s="7">
        <f t="shared" ref="R30" si="24">100+0+(100-TRUNC(P30/Q30*100))</f>
        <v>144</v>
      </c>
      <c r="S30" s="5">
        <v>10</v>
      </c>
      <c r="T30" s="6">
        <v>18</v>
      </c>
      <c r="U30" s="7">
        <f t="shared" ref="U30" si="25">100+0+(100-TRUNC(S30/T30*100))</f>
        <v>145</v>
      </c>
      <c r="V30" s="5"/>
      <c r="W30" s="6"/>
      <c r="X30" s="7"/>
      <c r="Y30" s="5"/>
      <c r="Z30" s="6"/>
      <c r="AA30" s="7"/>
      <c r="AB30" s="5"/>
      <c r="AC30" s="6"/>
      <c r="AD30" s="6"/>
      <c r="AE30" s="7"/>
      <c r="AF30" s="5"/>
      <c r="AG30" s="6"/>
      <c r="AH30" s="6"/>
      <c r="AI30" s="7"/>
      <c r="AJ30" s="5"/>
      <c r="AK30" s="6"/>
      <c r="AL30" s="6"/>
      <c r="AM30" s="7"/>
      <c r="AN30" s="5"/>
      <c r="AO30" s="6"/>
      <c r="AP30" s="6"/>
      <c r="AQ30" s="7"/>
      <c r="AR30" s="5"/>
      <c r="AS30" s="6"/>
      <c r="AT30" s="6"/>
      <c r="AU30" s="7"/>
      <c r="AV30" s="5"/>
      <c r="AW30" s="6"/>
      <c r="AX30" s="6"/>
      <c r="AY30" s="7"/>
      <c r="AZ30" s="5"/>
      <c r="BA30" s="6"/>
      <c r="BB30" s="6"/>
      <c r="BC30" s="7"/>
      <c r="BD30" s="5"/>
      <c r="BE30" s="6"/>
      <c r="BF30" s="6"/>
      <c r="BG30" s="7"/>
    </row>
    <row r="31" spans="1:59" x14ac:dyDescent="0.3">
      <c r="A31" s="57" t="s">
        <v>117</v>
      </c>
      <c r="B31" s="57" t="s">
        <v>64</v>
      </c>
      <c r="C31" s="56"/>
      <c r="D31" s="5"/>
      <c r="E31" s="6"/>
      <c r="F31" s="7"/>
      <c r="G31" s="5">
        <v>10</v>
      </c>
      <c r="H31" s="6">
        <v>31</v>
      </c>
      <c r="I31" s="7">
        <f t="shared" si="18"/>
        <v>168</v>
      </c>
      <c r="J31" s="5"/>
      <c r="K31" s="6"/>
      <c r="L31" s="7"/>
      <c r="M31" s="5">
        <v>13</v>
      </c>
      <c r="N31" s="6">
        <v>24</v>
      </c>
      <c r="O31" s="7">
        <f t="shared" si="20"/>
        <v>221</v>
      </c>
      <c r="P31" s="5"/>
      <c r="Q31" s="6"/>
      <c r="R31" s="7"/>
      <c r="S31" s="5"/>
      <c r="T31" s="6"/>
      <c r="U31" s="7"/>
      <c r="V31" s="5"/>
      <c r="W31" s="6"/>
      <c r="X31" s="7"/>
      <c r="Y31" s="5">
        <v>35</v>
      </c>
      <c r="Z31" s="6">
        <v>70</v>
      </c>
      <c r="AA31" s="7">
        <f t="shared" ref="AA31:AA32" si="26">100+50+(100-TRUNC(Y31/Z31*100))</f>
        <v>200</v>
      </c>
      <c r="AB31" s="5"/>
      <c r="AC31" s="6"/>
      <c r="AD31" s="6"/>
      <c r="AE31" s="7"/>
      <c r="AF31" s="5"/>
      <c r="AG31" s="6"/>
      <c r="AH31" s="6"/>
      <c r="AI31" s="7"/>
      <c r="AJ31" s="5"/>
      <c r="AK31" s="6"/>
      <c r="AL31" s="6"/>
      <c r="AM31" s="7"/>
      <c r="AN31" s="5"/>
      <c r="AO31" s="6"/>
      <c r="AP31" s="6"/>
      <c r="AQ31" s="7"/>
      <c r="AR31" s="5"/>
      <c r="AS31" s="6"/>
      <c r="AT31" s="6"/>
      <c r="AU31" s="7"/>
      <c r="AV31" s="5"/>
      <c r="AW31" s="6"/>
      <c r="AX31" s="6"/>
      <c r="AY31" s="7"/>
      <c r="AZ31" s="5"/>
      <c r="BA31" s="6"/>
      <c r="BB31" s="6"/>
      <c r="BC31" s="7"/>
      <c r="BD31" s="5"/>
      <c r="BE31" s="6"/>
      <c r="BF31" s="6"/>
      <c r="BG31" s="7"/>
    </row>
    <row r="32" spans="1:59" x14ac:dyDescent="0.3">
      <c r="A32" s="57" t="s">
        <v>118</v>
      </c>
      <c r="B32" s="57" t="s">
        <v>9</v>
      </c>
      <c r="C32" s="56"/>
      <c r="D32" s="5"/>
      <c r="E32" s="6"/>
      <c r="F32" s="7"/>
      <c r="G32" s="5">
        <v>12</v>
      </c>
      <c r="H32" s="6">
        <v>31</v>
      </c>
      <c r="I32" s="7">
        <f t="shared" si="18"/>
        <v>162</v>
      </c>
      <c r="J32" s="5">
        <v>33</v>
      </c>
      <c r="K32" s="6">
        <v>48</v>
      </c>
      <c r="L32" s="7">
        <f t="shared" ref="L32" si="27">100+0+(100-TRUNC(J32/K32*100))</f>
        <v>132</v>
      </c>
      <c r="M32" s="5">
        <v>17</v>
      </c>
      <c r="N32" s="6">
        <v>24</v>
      </c>
      <c r="O32" s="7">
        <f t="shared" si="20"/>
        <v>205</v>
      </c>
      <c r="P32" s="5">
        <v>7</v>
      </c>
      <c r="Q32" s="6">
        <v>16</v>
      </c>
      <c r="R32" s="7">
        <f t="shared" ref="R32:R33" si="28">100+0+(100-TRUNC(P32/Q32*100))</f>
        <v>157</v>
      </c>
      <c r="S32" s="5">
        <v>4</v>
      </c>
      <c r="T32" s="6">
        <v>18</v>
      </c>
      <c r="U32" s="7">
        <f t="shared" ref="U32" si="29">100+0+(100-TRUNC(S32/T32*100))</f>
        <v>178</v>
      </c>
      <c r="V32" s="5"/>
      <c r="W32" s="6"/>
      <c r="X32" s="7"/>
      <c r="Y32" s="5">
        <v>25</v>
      </c>
      <c r="Z32" s="6">
        <v>70</v>
      </c>
      <c r="AA32" s="7">
        <f t="shared" si="26"/>
        <v>215</v>
      </c>
      <c r="AB32" s="5"/>
      <c r="AC32" s="6"/>
      <c r="AD32" s="6"/>
      <c r="AE32" s="7"/>
      <c r="AF32" s="5"/>
      <c r="AG32" s="6"/>
      <c r="AH32" s="6"/>
      <c r="AI32" s="7"/>
      <c r="AJ32" s="5"/>
      <c r="AK32" s="6"/>
      <c r="AL32" s="6"/>
      <c r="AM32" s="7"/>
      <c r="AN32" s="5"/>
      <c r="AO32" s="6"/>
      <c r="AP32" s="6"/>
      <c r="AQ32" s="7"/>
      <c r="AR32" s="5"/>
      <c r="AS32" s="6"/>
      <c r="AT32" s="6"/>
      <c r="AU32" s="7"/>
      <c r="AV32" s="5"/>
      <c r="AW32" s="6"/>
      <c r="AX32" s="6"/>
      <c r="AY32" s="7"/>
      <c r="AZ32" s="5"/>
      <c r="BA32" s="6"/>
      <c r="BB32" s="6"/>
      <c r="BC32" s="7"/>
      <c r="BD32" s="5"/>
      <c r="BE32" s="6"/>
      <c r="BF32" s="6"/>
      <c r="BG32" s="7"/>
    </row>
    <row r="33" spans="1:59" x14ac:dyDescent="0.3">
      <c r="A33" s="57" t="s">
        <v>119</v>
      </c>
      <c r="B33" s="57" t="s">
        <v>12</v>
      </c>
      <c r="C33" s="56"/>
      <c r="D33" s="5"/>
      <c r="E33" s="6"/>
      <c r="F33" s="7"/>
      <c r="G33" s="5">
        <v>14</v>
      </c>
      <c r="H33" s="6">
        <v>31</v>
      </c>
      <c r="I33" s="7">
        <f t="shared" si="18"/>
        <v>155</v>
      </c>
      <c r="J33" s="5"/>
      <c r="K33" s="6"/>
      <c r="L33" s="7"/>
      <c r="M33" s="5">
        <v>16</v>
      </c>
      <c r="N33" s="6">
        <v>24</v>
      </c>
      <c r="O33" s="7">
        <f t="shared" si="20"/>
        <v>209</v>
      </c>
      <c r="P33" s="5">
        <v>11</v>
      </c>
      <c r="Q33" s="6">
        <v>16</v>
      </c>
      <c r="R33" s="7">
        <f t="shared" si="28"/>
        <v>132</v>
      </c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6"/>
      <c r="AE33" s="7"/>
      <c r="AF33" s="5"/>
      <c r="AG33" s="6"/>
      <c r="AH33" s="6"/>
      <c r="AI33" s="7"/>
      <c r="AJ33" s="5"/>
      <c r="AK33" s="6"/>
      <c r="AL33" s="6"/>
      <c r="AM33" s="7"/>
      <c r="AN33" s="5"/>
      <c r="AO33" s="6"/>
      <c r="AP33" s="6"/>
      <c r="AQ33" s="7"/>
      <c r="AR33" s="5"/>
      <c r="AS33" s="6"/>
      <c r="AT33" s="6"/>
      <c r="AU33" s="7"/>
      <c r="AV33" s="5"/>
      <c r="AW33" s="6"/>
      <c r="AX33" s="6"/>
      <c r="AY33" s="7"/>
      <c r="AZ33" s="5"/>
      <c r="BA33" s="6"/>
      <c r="BB33" s="6"/>
      <c r="BC33" s="7"/>
      <c r="BD33" s="5"/>
      <c r="BE33" s="6"/>
      <c r="BF33" s="6"/>
      <c r="BG33" s="7"/>
    </row>
    <row r="34" spans="1:59" x14ac:dyDescent="0.3">
      <c r="A34" s="57" t="s">
        <v>120</v>
      </c>
      <c r="B34" s="57" t="s">
        <v>121</v>
      </c>
      <c r="C34" s="56"/>
      <c r="D34" s="5"/>
      <c r="E34" s="6"/>
      <c r="F34" s="7"/>
      <c r="G34" s="5">
        <v>15</v>
      </c>
      <c r="H34" s="6">
        <v>31</v>
      </c>
      <c r="I34" s="7">
        <f t="shared" si="18"/>
        <v>152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6"/>
      <c r="AE34" s="7"/>
      <c r="AF34" s="5"/>
      <c r="AG34" s="6"/>
      <c r="AH34" s="6"/>
      <c r="AI34" s="7"/>
      <c r="AJ34" s="5"/>
      <c r="AK34" s="6"/>
      <c r="AL34" s="6"/>
      <c r="AM34" s="7"/>
      <c r="AN34" s="5"/>
      <c r="AO34" s="6"/>
      <c r="AP34" s="6"/>
      <c r="AQ34" s="7"/>
      <c r="AR34" s="5"/>
      <c r="AS34" s="6"/>
      <c r="AT34" s="6"/>
      <c r="AU34" s="7"/>
      <c r="AV34" s="5"/>
      <c r="AW34" s="6"/>
      <c r="AX34" s="6"/>
      <c r="AY34" s="7"/>
      <c r="AZ34" s="5"/>
      <c r="BA34" s="6"/>
      <c r="BB34" s="6"/>
      <c r="BC34" s="7"/>
      <c r="BD34" s="5"/>
      <c r="BE34" s="6"/>
      <c r="BF34" s="6"/>
      <c r="BG34" s="7"/>
    </row>
    <row r="35" spans="1:59" x14ac:dyDescent="0.3">
      <c r="A35" s="57" t="s">
        <v>122</v>
      </c>
      <c r="B35" s="57" t="s">
        <v>64</v>
      </c>
      <c r="C35" s="56"/>
      <c r="D35" s="5"/>
      <c r="E35" s="6"/>
      <c r="F35" s="7"/>
      <c r="G35" s="5">
        <v>16</v>
      </c>
      <c r="H35" s="6">
        <v>31</v>
      </c>
      <c r="I35" s="7">
        <f t="shared" si="18"/>
        <v>149</v>
      </c>
      <c r="J35" s="5"/>
      <c r="K35" s="6"/>
      <c r="L35" s="7"/>
      <c r="M35" s="5">
        <v>21</v>
      </c>
      <c r="N35" s="6">
        <v>24</v>
      </c>
      <c r="O35" s="7">
        <f t="shared" ref="O35:O36" si="30">100+75+(100-TRUNC(M35/N35*100))</f>
        <v>188</v>
      </c>
      <c r="P35" s="5"/>
      <c r="Q35" s="6"/>
      <c r="R35" s="7"/>
      <c r="S35" s="5"/>
      <c r="T35" s="6"/>
      <c r="U35" s="7"/>
      <c r="V35" s="5"/>
      <c r="W35" s="6"/>
      <c r="X35" s="7"/>
      <c r="Y35" s="5">
        <v>42</v>
      </c>
      <c r="Z35" s="6">
        <v>53</v>
      </c>
      <c r="AA35" s="7">
        <f>100+50+(100-TRUNC(Y35/Z35*100))</f>
        <v>171</v>
      </c>
      <c r="AB35" s="5"/>
      <c r="AC35" s="6"/>
      <c r="AD35" s="6"/>
      <c r="AE35" s="7"/>
      <c r="AF35" s="5"/>
      <c r="AG35" s="6"/>
      <c r="AH35" s="6"/>
      <c r="AI35" s="7"/>
      <c r="AJ35" s="5"/>
      <c r="AK35" s="6"/>
      <c r="AL35" s="6"/>
      <c r="AM35" s="7"/>
      <c r="AN35" s="5"/>
      <c r="AO35" s="6"/>
      <c r="AP35" s="6"/>
      <c r="AQ35" s="7"/>
      <c r="AR35" s="5"/>
      <c r="AS35" s="6"/>
      <c r="AT35" s="6"/>
      <c r="AU35" s="7"/>
      <c r="AV35" s="5"/>
      <c r="AW35" s="6"/>
      <c r="AX35" s="6"/>
      <c r="AY35" s="7"/>
      <c r="AZ35" s="5"/>
      <c r="BA35" s="6"/>
      <c r="BB35" s="6"/>
      <c r="BC35" s="7"/>
      <c r="BD35" s="5"/>
      <c r="BE35" s="6"/>
      <c r="BF35" s="6"/>
      <c r="BG35" s="7"/>
    </row>
    <row r="36" spans="1:59" x14ac:dyDescent="0.3">
      <c r="A36" s="57" t="s">
        <v>123</v>
      </c>
      <c r="B36" s="57" t="s">
        <v>121</v>
      </c>
      <c r="C36" s="56"/>
      <c r="D36" s="5"/>
      <c r="E36" s="6"/>
      <c r="F36" s="7"/>
      <c r="G36" s="5">
        <v>18</v>
      </c>
      <c r="H36" s="6">
        <v>31</v>
      </c>
      <c r="I36" s="7">
        <f t="shared" si="18"/>
        <v>142</v>
      </c>
      <c r="J36" s="5">
        <v>38</v>
      </c>
      <c r="K36" s="6">
        <v>48</v>
      </c>
      <c r="L36" s="7">
        <f t="shared" ref="L36:L37" si="31">100+0+(100-TRUNC(J36/K36*100))</f>
        <v>121</v>
      </c>
      <c r="M36" s="5">
        <v>15</v>
      </c>
      <c r="N36" s="6">
        <v>24</v>
      </c>
      <c r="O36" s="7">
        <f t="shared" si="30"/>
        <v>213</v>
      </c>
      <c r="P36" s="5"/>
      <c r="Q36" s="6"/>
      <c r="R36" s="7"/>
      <c r="S36" s="5">
        <v>13</v>
      </c>
      <c r="T36" s="6">
        <v>18</v>
      </c>
      <c r="U36" s="7">
        <f t="shared" ref="U36:U37" si="32">100+0+(100-TRUNC(S36/T36*100))</f>
        <v>128</v>
      </c>
      <c r="V36" s="5"/>
      <c r="W36" s="6"/>
      <c r="X36" s="7"/>
      <c r="Y36" s="5"/>
      <c r="Z36" s="6"/>
      <c r="AA36" s="7"/>
      <c r="AB36" s="5"/>
      <c r="AC36" s="6"/>
      <c r="AD36" s="6"/>
      <c r="AE36" s="7"/>
      <c r="AF36" s="5"/>
      <c r="AG36" s="6"/>
      <c r="AH36" s="6"/>
      <c r="AI36" s="7"/>
      <c r="AJ36" s="5"/>
      <c r="AK36" s="6"/>
      <c r="AL36" s="6"/>
      <c r="AM36" s="7"/>
      <c r="AN36" s="5"/>
      <c r="AO36" s="6"/>
      <c r="AP36" s="6"/>
      <c r="AQ36" s="7"/>
      <c r="AR36" s="5"/>
      <c r="AS36" s="6"/>
      <c r="AT36" s="6"/>
      <c r="AU36" s="7"/>
      <c r="AV36" s="5"/>
      <c r="AW36" s="6"/>
      <c r="AX36" s="6"/>
      <c r="AY36" s="7"/>
      <c r="AZ36" s="5"/>
      <c r="BA36" s="6"/>
      <c r="BB36" s="6"/>
      <c r="BC36" s="7"/>
      <c r="BD36" s="5"/>
      <c r="BE36" s="6"/>
      <c r="BF36" s="6"/>
      <c r="BG36" s="7"/>
    </row>
    <row r="37" spans="1:59" x14ac:dyDescent="0.3">
      <c r="A37" s="57" t="s">
        <v>124</v>
      </c>
      <c r="B37" s="57" t="s">
        <v>14</v>
      </c>
      <c r="C37" s="56"/>
      <c r="D37" s="5"/>
      <c r="E37" s="6"/>
      <c r="F37" s="7"/>
      <c r="G37" s="5">
        <v>20</v>
      </c>
      <c r="H37" s="6">
        <v>31</v>
      </c>
      <c r="I37" s="7">
        <f t="shared" si="18"/>
        <v>136</v>
      </c>
      <c r="J37" s="5">
        <v>41</v>
      </c>
      <c r="K37" s="6">
        <v>48</v>
      </c>
      <c r="L37" s="7">
        <f t="shared" si="31"/>
        <v>115</v>
      </c>
      <c r="M37" s="15"/>
      <c r="N37" s="16"/>
      <c r="O37" s="7"/>
      <c r="P37" s="15">
        <v>10</v>
      </c>
      <c r="Q37" s="16">
        <v>16</v>
      </c>
      <c r="R37" s="7">
        <f t="shared" ref="R37" si="33">100+0+(100-TRUNC(P37/Q37*100))</f>
        <v>138</v>
      </c>
      <c r="S37" s="5">
        <v>12</v>
      </c>
      <c r="T37" s="6">
        <v>18</v>
      </c>
      <c r="U37" s="7">
        <f t="shared" si="32"/>
        <v>134</v>
      </c>
      <c r="V37" s="5"/>
      <c r="W37" s="6"/>
      <c r="X37" s="7"/>
      <c r="Y37" s="5"/>
      <c r="Z37" s="6"/>
      <c r="AA37" s="7"/>
      <c r="AB37" s="15"/>
      <c r="AC37" s="16"/>
      <c r="AD37" s="16"/>
      <c r="AE37" s="7"/>
      <c r="AF37" s="5"/>
      <c r="AG37" s="6"/>
      <c r="AH37" s="6"/>
      <c r="AI37" s="7"/>
      <c r="AJ37" s="5"/>
      <c r="AK37" s="6"/>
      <c r="AL37" s="6"/>
      <c r="AM37" s="7"/>
      <c r="AN37" s="5"/>
      <c r="AO37" s="6"/>
      <c r="AP37" s="6"/>
      <c r="AQ37" s="7"/>
      <c r="AR37" s="5"/>
      <c r="AS37" s="6"/>
      <c r="AT37" s="6"/>
      <c r="AU37" s="7"/>
      <c r="AV37" s="5"/>
      <c r="AW37" s="6"/>
      <c r="AX37" s="6"/>
      <c r="AY37" s="7"/>
      <c r="AZ37" s="5"/>
      <c r="BA37" s="6"/>
      <c r="BB37" s="6"/>
      <c r="BC37" s="7"/>
      <c r="BD37" s="5"/>
      <c r="BE37" s="6"/>
      <c r="BF37" s="6"/>
      <c r="BG37" s="7"/>
    </row>
    <row r="38" spans="1:59" x14ac:dyDescent="0.3">
      <c r="A38" s="57" t="s">
        <v>125</v>
      </c>
      <c r="B38" s="57" t="s">
        <v>45</v>
      </c>
      <c r="C38" s="56"/>
      <c r="D38" s="5"/>
      <c r="E38" s="6"/>
      <c r="F38" s="7"/>
      <c r="G38" s="5">
        <v>22</v>
      </c>
      <c r="H38" s="6">
        <v>31</v>
      </c>
      <c r="I38" s="7">
        <f t="shared" si="18"/>
        <v>130</v>
      </c>
      <c r="J38" s="5"/>
      <c r="K38" s="6"/>
      <c r="L38" s="7"/>
      <c r="M38" s="15"/>
      <c r="N38" s="16"/>
      <c r="O38" s="7"/>
      <c r="P38" s="15"/>
      <c r="Q38" s="16"/>
      <c r="R38" s="7"/>
      <c r="S38" s="5"/>
      <c r="T38" s="6"/>
      <c r="U38" s="7"/>
      <c r="V38" s="5"/>
      <c r="W38" s="6"/>
      <c r="X38" s="7"/>
      <c r="Y38" s="5"/>
      <c r="Z38" s="6"/>
      <c r="AA38" s="7"/>
      <c r="AB38" s="5"/>
      <c r="AC38" s="6"/>
      <c r="AD38" s="6"/>
      <c r="AE38" s="7"/>
      <c r="AF38" s="5"/>
      <c r="AG38" s="6"/>
      <c r="AH38" s="6"/>
      <c r="AI38" s="7"/>
      <c r="AJ38" s="5"/>
      <c r="AK38" s="6"/>
      <c r="AL38" s="6"/>
      <c r="AM38" s="7"/>
      <c r="AN38" s="5"/>
      <c r="AO38" s="6"/>
      <c r="AP38" s="6"/>
      <c r="AQ38" s="7"/>
      <c r="AR38" s="5"/>
      <c r="AS38" s="6"/>
      <c r="AT38" s="6"/>
      <c r="AU38" s="7"/>
      <c r="AV38" s="5"/>
      <c r="AW38" s="6"/>
      <c r="AX38" s="6"/>
      <c r="AY38" s="7"/>
      <c r="AZ38" s="5"/>
      <c r="BA38" s="6"/>
      <c r="BB38" s="6"/>
      <c r="BC38" s="7"/>
      <c r="BD38" s="5"/>
      <c r="BE38" s="6"/>
      <c r="BF38" s="6"/>
      <c r="BG38" s="7"/>
    </row>
    <row r="39" spans="1:59" x14ac:dyDescent="0.3">
      <c r="A39" s="57" t="s">
        <v>126</v>
      </c>
      <c r="B39" s="57" t="s">
        <v>9</v>
      </c>
      <c r="C39" s="56"/>
      <c r="D39" s="5"/>
      <c r="E39" s="6"/>
      <c r="F39" s="7"/>
      <c r="G39" s="5">
        <v>23</v>
      </c>
      <c r="H39" s="6">
        <v>31</v>
      </c>
      <c r="I39" s="7">
        <f t="shared" si="18"/>
        <v>126</v>
      </c>
      <c r="J39" s="5">
        <v>44</v>
      </c>
      <c r="K39" s="6">
        <v>48</v>
      </c>
      <c r="L39" s="7">
        <f t="shared" ref="L39" si="34">100+0+(100-TRUNC(J39/K39*100))</f>
        <v>109</v>
      </c>
      <c r="M39" s="15">
        <v>18</v>
      </c>
      <c r="N39" s="16">
        <v>24</v>
      </c>
      <c r="O39" s="7">
        <f>100+75+(100-TRUNC(M39/N39*100))</f>
        <v>200</v>
      </c>
      <c r="P39" s="15">
        <v>12</v>
      </c>
      <c r="Q39" s="16">
        <v>16</v>
      </c>
      <c r="R39" s="7">
        <f t="shared" ref="R39" si="35">100+0+(100-TRUNC(P39/Q39*100))</f>
        <v>125</v>
      </c>
      <c r="S39" s="5">
        <v>17</v>
      </c>
      <c r="T39" s="6">
        <v>18</v>
      </c>
      <c r="U39" s="7">
        <f t="shared" ref="U39" si="36">100+0+(100-TRUNC(S39/T39*100))</f>
        <v>106</v>
      </c>
      <c r="V39" s="5">
        <v>56</v>
      </c>
      <c r="W39" s="6">
        <v>81</v>
      </c>
      <c r="X39" s="7">
        <f>100+25+(100-TRUNC(V39/W39*100))</f>
        <v>156</v>
      </c>
      <c r="Y39" s="5">
        <v>64</v>
      </c>
      <c r="Z39" s="6">
        <v>70</v>
      </c>
      <c r="AA39" s="7">
        <f>100+50+(100-TRUNC(Y39/Z39*100))</f>
        <v>159</v>
      </c>
      <c r="AB39" s="5"/>
      <c r="AC39" s="6"/>
      <c r="AD39" s="6"/>
      <c r="AE39" s="7"/>
      <c r="AF39" s="5"/>
      <c r="AG39" s="6"/>
      <c r="AH39" s="6"/>
      <c r="AI39" s="7"/>
      <c r="AJ39" s="5"/>
      <c r="AK39" s="6"/>
      <c r="AL39" s="6"/>
      <c r="AM39" s="7"/>
      <c r="AN39" s="5"/>
      <c r="AO39" s="6"/>
      <c r="AP39" s="6"/>
      <c r="AQ39" s="7"/>
      <c r="AR39" s="5"/>
      <c r="AS39" s="6"/>
      <c r="AT39" s="6"/>
      <c r="AU39" s="7"/>
      <c r="AV39" s="5"/>
      <c r="AW39" s="6"/>
      <c r="AX39" s="6"/>
      <c r="AY39" s="7"/>
      <c r="AZ39" s="5"/>
      <c r="BA39" s="6"/>
      <c r="BB39" s="6"/>
      <c r="BC39" s="7"/>
      <c r="BD39" s="5"/>
      <c r="BE39" s="6"/>
      <c r="BF39" s="6"/>
      <c r="BG39" s="7"/>
    </row>
    <row r="40" spans="1:59" x14ac:dyDescent="0.3">
      <c r="A40" s="57" t="s">
        <v>127</v>
      </c>
      <c r="B40" s="57" t="s">
        <v>45</v>
      </c>
      <c r="C40" s="56"/>
      <c r="D40" s="5"/>
      <c r="E40" s="6"/>
      <c r="F40" s="7"/>
      <c r="G40" s="5">
        <v>24</v>
      </c>
      <c r="H40" s="6">
        <v>31</v>
      </c>
      <c r="I40" s="7">
        <f t="shared" si="18"/>
        <v>123</v>
      </c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6"/>
      <c r="AE40" s="7"/>
      <c r="AF40" s="5"/>
      <c r="AG40" s="6"/>
      <c r="AH40" s="6"/>
      <c r="AI40" s="7"/>
      <c r="AJ40" s="5"/>
      <c r="AK40" s="6"/>
      <c r="AL40" s="6"/>
      <c r="AM40" s="7"/>
      <c r="AN40" s="5"/>
      <c r="AO40" s="6"/>
      <c r="AP40" s="6"/>
      <c r="AQ40" s="7"/>
      <c r="AR40" s="5"/>
      <c r="AS40" s="6"/>
      <c r="AT40" s="6"/>
      <c r="AU40" s="7"/>
      <c r="AV40" s="5"/>
      <c r="AW40" s="6"/>
      <c r="AX40" s="6"/>
      <c r="AY40" s="7"/>
      <c r="AZ40" s="5"/>
      <c r="BA40" s="6"/>
      <c r="BB40" s="6"/>
      <c r="BC40" s="7"/>
      <c r="BD40" s="5"/>
      <c r="BE40" s="6"/>
      <c r="BF40" s="6"/>
      <c r="BG40" s="7"/>
    </row>
    <row r="41" spans="1:59" x14ac:dyDescent="0.3">
      <c r="A41" s="57" t="s">
        <v>128</v>
      </c>
      <c r="B41" s="57" t="s">
        <v>64</v>
      </c>
      <c r="C41" s="56"/>
      <c r="D41" s="5"/>
      <c r="E41" s="6"/>
      <c r="F41" s="7"/>
      <c r="G41" s="5">
        <v>26</v>
      </c>
      <c r="H41" s="6">
        <v>31</v>
      </c>
      <c r="I41" s="7">
        <f t="shared" si="18"/>
        <v>117</v>
      </c>
      <c r="J41" s="5"/>
      <c r="K41" s="6"/>
      <c r="L41" s="7"/>
      <c r="M41" s="5">
        <v>23</v>
      </c>
      <c r="N41" s="6">
        <v>24</v>
      </c>
      <c r="O41" s="7">
        <f t="shared" ref="O41:O42" si="37">100+75+(100-TRUNC(M41/N41*100))</f>
        <v>180</v>
      </c>
      <c r="P41" s="5"/>
      <c r="Q41" s="6"/>
      <c r="R41" s="7"/>
      <c r="S41" s="5"/>
      <c r="T41" s="6"/>
      <c r="U41" s="7"/>
      <c r="V41" s="5"/>
      <c r="W41" s="6"/>
      <c r="X41" s="7"/>
      <c r="Y41" s="5">
        <v>65</v>
      </c>
      <c r="Z41" s="6">
        <v>70</v>
      </c>
      <c r="AA41" s="7">
        <f>100+50+(100-TRUNC(Y41/Z41*100))</f>
        <v>158</v>
      </c>
      <c r="AB41" s="5"/>
      <c r="AC41" s="6"/>
      <c r="AD41" s="6"/>
      <c r="AE41" s="7"/>
      <c r="AF41" s="5"/>
      <c r="AG41" s="6"/>
      <c r="AH41" s="6"/>
      <c r="AI41" s="7"/>
      <c r="AJ41" s="5"/>
      <c r="AK41" s="6"/>
      <c r="AL41" s="6"/>
      <c r="AM41" s="7"/>
      <c r="AN41" s="5"/>
      <c r="AO41" s="6"/>
      <c r="AP41" s="6"/>
      <c r="AQ41" s="7"/>
      <c r="AR41" s="5"/>
      <c r="AS41" s="6"/>
      <c r="AT41" s="6"/>
      <c r="AU41" s="7"/>
      <c r="AV41" s="5"/>
      <c r="AW41" s="6"/>
      <c r="AX41" s="6"/>
      <c r="AY41" s="7"/>
      <c r="AZ41" s="5"/>
      <c r="BA41" s="6"/>
      <c r="BB41" s="6"/>
      <c r="BC41" s="7"/>
      <c r="BD41" s="5"/>
      <c r="BE41" s="6"/>
      <c r="BF41" s="6"/>
      <c r="BG41" s="7"/>
    </row>
    <row r="42" spans="1:59" x14ac:dyDescent="0.3">
      <c r="A42" s="57" t="s">
        <v>129</v>
      </c>
      <c r="B42" s="57" t="s">
        <v>64</v>
      </c>
      <c r="C42" s="56"/>
      <c r="D42" s="5"/>
      <c r="E42" s="6"/>
      <c r="F42" s="7"/>
      <c r="G42" s="5">
        <v>27</v>
      </c>
      <c r="H42" s="6">
        <v>31</v>
      </c>
      <c r="I42" s="7">
        <f t="shared" si="18"/>
        <v>113</v>
      </c>
      <c r="J42" s="5"/>
      <c r="K42" s="6"/>
      <c r="L42" s="7"/>
      <c r="M42" s="15">
        <v>24</v>
      </c>
      <c r="N42" s="16">
        <v>24</v>
      </c>
      <c r="O42" s="7">
        <f t="shared" si="37"/>
        <v>175</v>
      </c>
      <c r="P42" s="15"/>
      <c r="Q42" s="16"/>
      <c r="R42" s="7"/>
      <c r="S42" s="5"/>
      <c r="T42" s="6"/>
      <c r="U42" s="7"/>
      <c r="V42" s="5"/>
      <c r="W42" s="6"/>
      <c r="X42" s="7"/>
      <c r="Y42" s="5"/>
      <c r="Z42" s="6"/>
      <c r="AA42" s="7"/>
      <c r="AB42" s="5"/>
      <c r="AC42" s="6"/>
      <c r="AD42" s="6"/>
      <c r="AE42" s="7"/>
      <c r="AF42" s="5"/>
      <c r="AG42" s="6"/>
      <c r="AH42" s="6"/>
      <c r="AI42" s="7"/>
      <c r="AJ42" s="5"/>
      <c r="AK42" s="6"/>
      <c r="AL42" s="6"/>
      <c r="AM42" s="7"/>
      <c r="AN42" s="5"/>
      <c r="AO42" s="6"/>
      <c r="AP42" s="6"/>
      <c r="AQ42" s="7"/>
      <c r="AR42" s="5"/>
      <c r="AS42" s="6"/>
      <c r="AT42" s="6"/>
      <c r="AU42" s="7"/>
      <c r="AV42" s="5"/>
      <c r="AW42" s="6"/>
      <c r="AX42" s="6"/>
      <c r="AY42" s="7"/>
      <c r="AZ42" s="5"/>
      <c r="BA42" s="6"/>
      <c r="BB42" s="6"/>
      <c r="BC42" s="7"/>
      <c r="BD42" s="5"/>
      <c r="BE42" s="6"/>
      <c r="BF42" s="6"/>
      <c r="BG42" s="7"/>
    </row>
    <row r="43" spans="1:59" x14ac:dyDescent="0.3">
      <c r="A43" s="57" t="s">
        <v>130</v>
      </c>
      <c r="B43" s="57" t="s">
        <v>121</v>
      </c>
      <c r="C43" s="56"/>
      <c r="D43" s="5"/>
      <c r="E43" s="6"/>
      <c r="F43" s="7"/>
      <c r="G43" s="5">
        <v>29</v>
      </c>
      <c r="H43" s="6">
        <v>31</v>
      </c>
      <c r="I43" s="7">
        <f t="shared" si="18"/>
        <v>107</v>
      </c>
      <c r="J43" s="5"/>
      <c r="K43" s="6"/>
      <c r="L43" s="7"/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6"/>
      <c r="AE43" s="7"/>
      <c r="AF43" s="5"/>
      <c r="AG43" s="6"/>
      <c r="AH43" s="6"/>
      <c r="AI43" s="7"/>
      <c r="AJ43" s="5"/>
      <c r="AK43" s="6"/>
      <c r="AL43" s="6"/>
      <c r="AM43" s="7"/>
      <c r="AN43" s="5"/>
      <c r="AO43" s="6"/>
      <c r="AP43" s="6"/>
      <c r="AQ43" s="7"/>
      <c r="AR43" s="5"/>
      <c r="AS43" s="6"/>
      <c r="AT43" s="6"/>
      <c r="AU43" s="7"/>
      <c r="AV43" s="5"/>
      <c r="AW43" s="6"/>
      <c r="AX43" s="6"/>
      <c r="AY43" s="7"/>
      <c r="AZ43" s="5"/>
      <c r="BA43" s="6"/>
      <c r="BB43" s="6"/>
      <c r="BC43" s="7"/>
      <c r="BD43" s="5"/>
      <c r="BE43" s="6"/>
      <c r="BF43" s="6"/>
      <c r="BG43" s="7"/>
    </row>
    <row r="44" spans="1:59" x14ac:dyDescent="0.3">
      <c r="A44" s="57" t="s">
        <v>131</v>
      </c>
      <c r="B44" s="57" t="s">
        <v>45</v>
      </c>
      <c r="C44" s="56"/>
      <c r="D44" s="5"/>
      <c r="E44" s="6"/>
      <c r="F44" s="7"/>
      <c r="G44" s="5">
        <v>30</v>
      </c>
      <c r="H44" s="6">
        <v>31</v>
      </c>
      <c r="I44" s="7">
        <f t="shared" si="18"/>
        <v>104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6"/>
      <c r="AE44" s="7"/>
      <c r="AF44" s="5"/>
      <c r="AG44" s="6"/>
      <c r="AH44" s="6"/>
      <c r="AI44" s="7"/>
      <c r="AJ44" s="5"/>
      <c r="AK44" s="6"/>
      <c r="AL44" s="6"/>
      <c r="AM44" s="7"/>
      <c r="AN44" s="5"/>
      <c r="AO44" s="6"/>
      <c r="AP44" s="6"/>
      <c r="AQ44" s="7"/>
      <c r="AR44" s="5"/>
      <c r="AS44" s="6"/>
      <c r="AT44" s="6"/>
      <c r="AU44" s="7"/>
      <c r="AV44" s="5"/>
      <c r="AW44" s="6"/>
      <c r="AX44" s="6"/>
      <c r="AY44" s="7"/>
      <c r="AZ44" s="5"/>
      <c r="BA44" s="6"/>
      <c r="BB44" s="6"/>
      <c r="BC44" s="7"/>
      <c r="BD44" s="5"/>
      <c r="BE44" s="6"/>
      <c r="BF44" s="6"/>
      <c r="BG44" s="7"/>
    </row>
    <row r="45" spans="1:59" x14ac:dyDescent="0.3">
      <c r="A45" s="57" t="s">
        <v>132</v>
      </c>
      <c r="B45" s="57" t="s">
        <v>45</v>
      </c>
      <c r="C45" s="56"/>
      <c r="D45" s="5"/>
      <c r="E45" s="6"/>
      <c r="F45" s="7"/>
      <c r="G45" s="5">
        <v>31</v>
      </c>
      <c r="H45" s="6">
        <v>31</v>
      </c>
      <c r="I45" s="7">
        <f t="shared" si="18"/>
        <v>100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6"/>
      <c r="AE45" s="7"/>
      <c r="AF45" s="5"/>
      <c r="AG45" s="6"/>
      <c r="AH45" s="6"/>
      <c r="AI45" s="7"/>
      <c r="AJ45" s="5"/>
      <c r="AK45" s="6"/>
      <c r="AL45" s="6"/>
      <c r="AM45" s="7"/>
      <c r="AN45" s="5"/>
      <c r="AO45" s="6"/>
      <c r="AP45" s="6"/>
      <c r="AQ45" s="7"/>
      <c r="AR45" s="5"/>
      <c r="AS45" s="6"/>
      <c r="AT45" s="6"/>
      <c r="AU45" s="7"/>
      <c r="AV45" s="5"/>
      <c r="AW45" s="6"/>
      <c r="AX45" s="6"/>
      <c r="AY45" s="7"/>
      <c r="AZ45" s="5"/>
      <c r="BA45" s="6"/>
      <c r="BB45" s="6"/>
      <c r="BC45" s="7"/>
      <c r="BD45" s="5"/>
      <c r="BE45" s="6"/>
      <c r="BF45" s="6"/>
      <c r="BG45" s="7"/>
    </row>
    <row r="46" spans="1:59" x14ac:dyDescent="0.3">
      <c r="A46" s="57" t="s">
        <v>170</v>
      </c>
      <c r="B46" s="57" t="s">
        <v>11</v>
      </c>
      <c r="C46" s="56"/>
      <c r="D46" s="5"/>
      <c r="E46" s="6"/>
      <c r="F46" s="7"/>
      <c r="G46" s="5"/>
      <c r="H46" s="6"/>
      <c r="I46" s="7"/>
      <c r="J46" s="5">
        <v>2</v>
      </c>
      <c r="K46" s="6">
        <v>48</v>
      </c>
      <c r="L46" s="7">
        <f t="shared" ref="L46:L47" si="38">100+0+(100-TRUNC(J46/K46*100))</f>
        <v>196</v>
      </c>
      <c r="M46" s="5">
        <v>2</v>
      </c>
      <c r="N46" s="6">
        <v>24</v>
      </c>
      <c r="O46" s="7">
        <f t="shared" ref="O46:O49" si="39">100+75+(100-TRUNC(M46/N46*100))</f>
        <v>267</v>
      </c>
      <c r="P46" s="5"/>
      <c r="Q46" s="6"/>
      <c r="R46" s="7"/>
      <c r="S46" s="5"/>
      <c r="T46" s="6"/>
      <c r="U46" s="7"/>
      <c r="V46" s="5">
        <v>6</v>
      </c>
      <c r="W46" s="6">
        <v>81</v>
      </c>
      <c r="X46" s="7">
        <f>100+25+(100-TRUNC(V46/W46*100))</f>
        <v>218</v>
      </c>
      <c r="Y46" s="5">
        <v>2</v>
      </c>
      <c r="Z46" s="6">
        <v>70</v>
      </c>
      <c r="AA46" s="7">
        <f>100+50+(100-TRUNC(Y46/Z46*100))</f>
        <v>248</v>
      </c>
      <c r="AB46" s="5"/>
      <c r="AC46" s="6"/>
      <c r="AD46" s="6"/>
      <c r="AE46" s="7"/>
      <c r="AF46" s="5"/>
      <c r="AG46" s="6"/>
      <c r="AH46" s="6"/>
      <c r="AI46" s="7"/>
      <c r="AJ46" s="5"/>
      <c r="AK46" s="6"/>
      <c r="AL46" s="6"/>
      <c r="AM46" s="7"/>
      <c r="AN46" s="5"/>
      <c r="AO46" s="6"/>
      <c r="AP46" s="6"/>
      <c r="AQ46" s="7"/>
      <c r="AR46" s="5"/>
      <c r="AS46" s="6"/>
      <c r="AT46" s="6"/>
      <c r="AU46" s="7"/>
      <c r="AV46" s="5"/>
      <c r="AW46" s="6"/>
      <c r="AX46" s="6"/>
      <c r="AY46" s="7"/>
      <c r="AZ46" s="5"/>
      <c r="BA46" s="6"/>
      <c r="BB46" s="6"/>
      <c r="BC46" s="7"/>
      <c r="BD46" s="5"/>
      <c r="BE46" s="6"/>
      <c r="BF46" s="6"/>
      <c r="BG46" s="7"/>
    </row>
    <row r="47" spans="1:59" s="24" customFormat="1" x14ac:dyDescent="0.3">
      <c r="A47" s="57" t="s">
        <v>152</v>
      </c>
      <c r="B47" s="57" t="s">
        <v>9</v>
      </c>
      <c r="C47" s="56"/>
      <c r="D47" s="5"/>
      <c r="E47" s="6"/>
      <c r="F47" s="7"/>
      <c r="G47" s="5"/>
      <c r="H47" s="6"/>
      <c r="I47" s="7"/>
      <c r="J47" s="5">
        <v>20</v>
      </c>
      <c r="K47" s="6">
        <v>48</v>
      </c>
      <c r="L47" s="7">
        <f t="shared" si="38"/>
        <v>159</v>
      </c>
      <c r="M47" s="5">
        <v>5</v>
      </c>
      <c r="N47" s="6">
        <v>24</v>
      </c>
      <c r="O47" s="7">
        <f t="shared" si="39"/>
        <v>255</v>
      </c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6"/>
      <c r="AE47" s="7"/>
      <c r="AF47" s="5"/>
      <c r="AG47" s="6"/>
      <c r="AH47" s="6"/>
      <c r="AI47" s="7"/>
      <c r="AJ47" s="5"/>
      <c r="AK47" s="6"/>
      <c r="AL47" s="6"/>
      <c r="AM47" s="7"/>
      <c r="AN47" s="5"/>
      <c r="AO47" s="6"/>
      <c r="AP47" s="6"/>
      <c r="AQ47" s="7"/>
      <c r="AR47" s="5"/>
      <c r="AS47" s="6"/>
      <c r="AT47" s="6"/>
      <c r="AU47" s="7"/>
      <c r="AV47" s="5"/>
      <c r="AW47" s="6"/>
      <c r="AX47" s="6"/>
      <c r="AY47" s="7"/>
      <c r="AZ47" s="5"/>
      <c r="BA47" s="6"/>
      <c r="BB47" s="6"/>
      <c r="BC47" s="7"/>
      <c r="BD47" s="5"/>
      <c r="BE47" s="6"/>
      <c r="BF47" s="6"/>
      <c r="BG47" s="7"/>
    </row>
    <row r="48" spans="1:59" s="24" customFormat="1" x14ac:dyDescent="0.3">
      <c r="A48" s="57" t="s">
        <v>171</v>
      </c>
      <c r="B48" s="57" t="s">
        <v>16</v>
      </c>
      <c r="C48" s="56"/>
      <c r="D48" s="5"/>
      <c r="E48" s="6"/>
      <c r="F48" s="7"/>
      <c r="G48" s="5"/>
      <c r="H48" s="6"/>
      <c r="I48" s="7"/>
      <c r="J48" s="5"/>
      <c r="K48" s="6"/>
      <c r="L48" s="7"/>
      <c r="M48" s="5">
        <v>7</v>
      </c>
      <c r="N48" s="6">
        <v>24</v>
      </c>
      <c r="O48" s="7">
        <f t="shared" si="39"/>
        <v>246</v>
      </c>
      <c r="P48" s="5">
        <v>6</v>
      </c>
      <c r="Q48" s="6">
        <v>16</v>
      </c>
      <c r="R48" s="7">
        <f t="shared" ref="R48" si="40">100+0+(100-TRUNC(P48/Q48*100))</f>
        <v>163</v>
      </c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6"/>
      <c r="AE48" s="7"/>
      <c r="AF48" s="5"/>
      <c r="AG48" s="6"/>
      <c r="AH48" s="6"/>
      <c r="AI48" s="7"/>
      <c r="AJ48" s="5"/>
      <c r="AK48" s="6"/>
      <c r="AL48" s="6"/>
      <c r="AM48" s="7"/>
      <c r="AN48" s="5"/>
      <c r="AO48" s="6"/>
      <c r="AP48" s="6"/>
      <c r="AQ48" s="7"/>
      <c r="AR48" s="5"/>
      <c r="AS48" s="6"/>
      <c r="AT48" s="6"/>
      <c r="AU48" s="7"/>
      <c r="AV48" s="5"/>
      <c r="AW48" s="6"/>
      <c r="AX48" s="6"/>
      <c r="AY48" s="7"/>
      <c r="AZ48" s="5"/>
      <c r="BA48" s="6"/>
      <c r="BB48" s="6"/>
      <c r="BC48" s="7"/>
      <c r="BD48" s="5"/>
      <c r="BE48" s="6"/>
      <c r="BF48" s="6"/>
      <c r="BG48" s="7"/>
    </row>
    <row r="49" spans="1:59" s="24" customFormat="1" x14ac:dyDescent="0.3">
      <c r="A49" s="57" t="s">
        <v>172</v>
      </c>
      <c r="B49" s="57" t="s">
        <v>14</v>
      </c>
      <c r="C49" s="56"/>
      <c r="D49" s="5"/>
      <c r="E49" s="6"/>
      <c r="F49" s="7"/>
      <c r="G49" s="5"/>
      <c r="H49" s="6"/>
      <c r="I49" s="7"/>
      <c r="J49" s="5"/>
      <c r="K49" s="6"/>
      <c r="L49" s="7"/>
      <c r="M49" s="5">
        <v>10</v>
      </c>
      <c r="N49" s="6">
        <v>24</v>
      </c>
      <c r="O49" s="7">
        <f t="shared" si="39"/>
        <v>234</v>
      </c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6"/>
      <c r="AE49" s="7"/>
      <c r="AF49" s="5"/>
      <c r="AG49" s="6"/>
      <c r="AH49" s="6"/>
      <c r="AI49" s="7"/>
      <c r="AJ49" s="5"/>
      <c r="AK49" s="6"/>
      <c r="AL49" s="6"/>
      <c r="AM49" s="7"/>
      <c r="AN49" s="5"/>
      <c r="AO49" s="6"/>
      <c r="AP49" s="6"/>
      <c r="AQ49" s="7"/>
      <c r="AR49" s="5"/>
      <c r="AS49" s="6"/>
      <c r="AT49" s="6"/>
      <c r="AU49" s="7"/>
      <c r="AV49" s="5"/>
      <c r="AW49" s="6"/>
      <c r="AX49" s="6"/>
      <c r="AY49" s="7"/>
      <c r="AZ49" s="5"/>
      <c r="BA49" s="6"/>
      <c r="BB49" s="6"/>
      <c r="BC49" s="7"/>
      <c r="BD49" s="5"/>
      <c r="BE49" s="6"/>
      <c r="BF49" s="6"/>
      <c r="BG49" s="7"/>
    </row>
    <row r="50" spans="1:59" s="24" customFormat="1" x14ac:dyDescent="0.3">
      <c r="A50" s="57"/>
      <c r="B50" s="57"/>
      <c r="C50" s="56"/>
      <c r="D50" s="5"/>
      <c r="E50" s="6"/>
      <c r="F50" s="7"/>
      <c r="G50" s="5"/>
      <c r="H50" s="6"/>
      <c r="I50" s="7"/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6"/>
      <c r="AE50" s="7"/>
      <c r="AF50" s="5"/>
      <c r="AG50" s="6"/>
      <c r="AH50" s="6"/>
      <c r="AI50" s="7"/>
      <c r="AJ50" s="5"/>
      <c r="AK50" s="6"/>
      <c r="AL50" s="6"/>
      <c r="AM50" s="7"/>
      <c r="AN50" s="5"/>
      <c r="AO50" s="6"/>
      <c r="AP50" s="6"/>
      <c r="AQ50" s="7"/>
      <c r="AR50" s="5"/>
      <c r="AS50" s="6"/>
      <c r="AT50" s="6"/>
      <c r="AU50" s="7"/>
      <c r="AV50" s="5"/>
      <c r="AW50" s="6"/>
      <c r="AX50" s="6"/>
      <c r="AY50" s="7"/>
      <c r="AZ50" s="5"/>
      <c r="BA50" s="6"/>
      <c r="BB50" s="6"/>
      <c r="BC50" s="7"/>
      <c r="BD50" s="5"/>
      <c r="BE50" s="6"/>
      <c r="BF50" s="6"/>
      <c r="BG50" s="7"/>
    </row>
    <row r="51" spans="1:59" s="24" customFormat="1" x14ac:dyDescent="0.3">
      <c r="A51" s="57"/>
      <c r="B51" s="57"/>
      <c r="C51" s="56"/>
      <c r="D51" s="5"/>
      <c r="E51" s="6"/>
      <c r="F51" s="7"/>
      <c r="G51" s="5"/>
      <c r="H51" s="6"/>
      <c r="I51" s="7"/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6"/>
      <c r="AE51" s="7"/>
      <c r="AF51" s="5"/>
      <c r="AG51" s="6"/>
      <c r="AH51" s="6"/>
      <c r="AI51" s="7"/>
      <c r="AJ51" s="5"/>
      <c r="AK51" s="6"/>
      <c r="AL51" s="6"/>
      <c r="AM51" s="7"/>
      <c r="AN51" s="5"/>
      <c r="AO51" s="6"/>
      <c r="AP51" s="6"/>
      <c r="AQ51" s="7"/>
      <c r="AR51" s="5"/>
      <c r="AS51" s="6"/>
      <c r="AT51" s="6"/>
      <c r="AU51" s="7"/>
      <c r="AV51" s="5"/>
      <c r="AW51" s="6"/>
      <c r="AX51" s="6"/>
      <c r="AY51" s="7"/>
      <c r="AZ51" s="5"/>
      <c r="BA51" s="6"/>
      <c r="BB51" s="6"/>
      <c r="BC51" s="7"/>
      <c r="BD51" s="5"/>
      <c r="BE51" s="6"/>
      <c r="BF51" s="6"/>
      <c r="BG51" s="7"/>
    </row>
    <row r="52" spans="1:59" s="24" customFormat="1" x14ac:dyDescent="0.3">
      <c r="A52" s="57"/>
      <c r="B52" s="57"/>
      <c r="C52" s="56"/>
      <c r="D52" s="5"/>
      <c r="E52" s="6"/>
      <c r="F52" s="7"/>
      <c r="G52" s="5"/>
      <c r="H52" s="6"/>
      <c r="I52" s="7"/>
      <c r="J52" s="5"/>
      <c r="K52" s="6"/>
      <c r="L52" s="7"/>
      <c r="M52" s="5"/>
      <c r="N52" s="6"/>
      <c r="O52" s="7"/>
      <c r="P52" s="5"/>
      <c r="Q52" s="6"/>
      <c r="R52" s="7"/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6"/>
      <c r="AE52" s="7"/>
      <c r="AF52" s="5"/>
      <c r="AG52" s="6"/>
      <c r="AH52" s="6"/>
      <c r="AI52" s="7"/>
      <c r="AJ52" s="5"/>
      <c r="AK52" s="6"/>
      <c r="AL52" s="6"/>
      <c r="AM52" s="7"/>
      <c r="AN52" s="5"/>
      <c r="AO52" s="6"/>
      <c r="AP52" s="6"/>
      <c r="AQ52" s="7"/>
      <c r="AR52" s="5"/>
      <c r="AS52" s="6"/>
      <c r="AT52" s="6"/>
      <c r="AU52" s="7"/>
      <c r="AV52" s="5"/>
      <c r="AW52" s="6"/>
      <c r="AX52" s="6"/>
      <c r="AY52" s="7"/>
      <c r="AZ52" s="5"/>
      <c r="BA52" s="6"/>
      <c r="BB52" s="6"/>
      <c r="BC52" s="7"/>
      <c r="BD52" s="5"/>
      <c r="BE52" s="6"/>
      <c r="BF52" s="6"/>
      <c r="BG52" s="7"/>
    </row>
    <row r="53" spans="1:59" s="24" customFormat="1" x14ac:dyDescent="0.3">
      <c r="A53" s="57"/>
      <c r="B53" s="57"/>
      <c r="C53" s="56"/>
      <c r="D53" s="5"/>
      <c r="E53" s="6"/>
      <c r="F53" s="7"/>
      <c r="G53" s="5"/>
      <c r="H53" s="6"/>
      <c r="I53" s="7"/>
      <c r="J53" s="5"/>
      <c r="K53" s="6"/>
      <c r="L53" s="7"/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6"/>
      <c r="AE53" s="7"/>
      <c r="AF53" s="5"/>
      <c r="AG53" s="6"/>
      <c r="AH53" s="6"/>
      <c r="AI53" s="7"/>
      <c r="AJ53" s="5"/>
      <c r="AK53" s="6"/>
      <c r="AL53" s="6"/>
      <c r="AM53" s="7"/>
      <c r="AN53" s="5"/>
      <c r="AO53" s="6"/>
      <c r="AP53" s="6"/>
      <c r="AQ53" s="7"/>
      <c r="AR53" s="5"/>
      <c r="AS53" s="6"/>
      <c r="AT53" s="6"/>
      <c r="AU53" s="7"/>
      <c r="AV53" s="5"/>
      <c r="AW53" s="6"/>
      <c r="AX53" s="6"/>
      <c r="AY53" s="7"/>
      <c r="AZ53" s="5"/>
      <c r="BA53" s="6"/>
      <c r="BB53" s="6"/>
      <c r="BC53" s="7"/>
      <c r="BD53" s="5"/>
      <c r="BE53" s="6"/>
      <c r="BF53" s="6"/>
      <c r="BG53" s="7"/>
    </row>
    <row r="54" spans="1:59" s="24" customFormat="1" x14ac:dyDescent="0.3">
      <c r="A54" s="57"/>
      <c r="B54" s="57"/>
      <c r="C54" s="56"/>
      <c r="D54" s="5"/>
      <c r="E54" s="6"/>
      <c r="F54" s="7"/>
      <c r="G54" s="5"/>
      <c r="H54" s="6"/>
      <c r="I54" s="7"/>
      <c r="J54" s="5"/>
      <c r="K54" s="6"/>
      <c r="L54" s="7"/>
      <c r="M54" s="5"/>
      <c r="N54" s="6"/>
      <c r="O54" s="7"/>
      <c r="P54" s="5"/>
      <c r="Q54" s="6"/>
      <c r="R54" s="7"/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6"/>
      <c r="AE54" s="7"/>
      <c r="AF54" s="5"/>
      <c r="AG54" s="6"/>
      <c r="AH54" s="6"/>
      <c r="AI54" s="7"/>
      <c r="AJ54" s="5"/>
      <c r="AK54" s="6"/>
      <c r="AL54" s="6"/>
      <c r="AM54" s="7"/>
      <c r="AN54" s="5"/>
      <c r="AO54" s="6"/>
      <c r="AP54" s="6"/>
      <c r="AQ54" s="7"/>
      <c r="AR54" s="5"/>
      <c r="AS54" s="6"/>
      <c r="AT54" s="6"/>
      <c r="AU54" s="7"/>
      <c r="AV54" s="5"/>
      <c r="AW54" s="6"/>
      <c r="AX54" s="6"/>
      <c r="AY54" s="7"/>
      <c r="AZ54" s="5"/>
      <c r="BA54" s="6"/>
      <c r="BB54" s="6"/>
      <c r="BC54" s="7"/>
      <c r="BD54" s="5"/>
      <c r="BE54" s="6"/>
      <c r="BF54" s="6"/>
      <c r="BG54" s="7"/>
    </row>
    <row r="55" spans="1:59" s="24" customFormat="1" x14ac:dyDescent="0.3">
      <c r="A55" s="57"/>
      <c r="B55" s="57"/>
      <c r="C55" s="56"/>
      <c r="D55" s="5"/>
      <c r="E55" s="6"/>
      <c r="F55" s="7"/>
      <c r="G55" s="5"/>
      <c r="H55" s="6"/>
      <c r="I55" s="7"/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6"/>
      <c r="AE55" s="7"/>
      <c r="AF55" s="5"/>
      <c r="AG55" s="6"/>
      <c r="AH55" s="6"/>
      <c r="AI55" s="7"/>
      <c r="AJ55" s="5"/>
      <c r="AK55" s="6"/>
      <c r="AL55" s="6"/>
      <c r="AM55" s="7"/>
      <c r="AN55" s="5"/>
      <c r="AO55" s="6"/>
      <c r="AP55" s="6"/>
      <c r="AQ55" s="7"/>
      <c r="AR55" s="5"/>
      <c r="AS55" s="6"/>
      <c r="AT55" s="6"/>
      <c r="AU55" s="7"/>
      <c r="AV55" s="5"/>
      <c r="AW55" s="6"/>
      <c r="AX55" s="6"/>
      <c r="AY55" s="7"/>
      <c r="AZ55" s="5"/>
      <c r="BA55" s="6"/>
      <c r="BB55" s="6"/>
      <c r="BC55" s="7"/>
      <c r="BD55" s="5"/>
      <c r="BE55" s="6"/>
      <c r="BF55" s="6"/>
      <c r="BG55" s="7"/>
    </row>
    <row r="56" spans="1:59" s="24" customFormat="1" x14ac:dyDescent="0.3">
      <c r="A56" s="57"/>
      <c r="B56" s="57"/>
      <c r="C56" s="56"/>
      <c r="D56" s="5"/>
      <c r="E56" s="6"/>
      <c r="F56" s="7"/>
      <c r="G56" s="5"/>
      <c r="H56" s="6"/>
      <c r="I56" s="7"/>
      <c r="J56" s="5"/>
      <c r="K56" s="6"/>
      <c r="L56" s="7"/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6"/>
      <c r="AE56" s="7"/>
      <c r="AF56" s="5"/>
      <c r="AG56" s="6"/>
      <c r="AH56" s="6"/>
      <c r="AI56" s="7"/>
      <c r="AJ56" s="5"/>
      <c r="AK56" s="6"/>
      <c r="AL56" s="6"/>
      <c r="AM56" s="7"/>
      <c r="AN56" s="5"/>
      <c r="AO56" s="6"/>
      <c r="AP56" s="6"/>
      <c r="AQ56" s="7"/>
      <c r="AR56" s="5"/>
      <c r="AS56" s="6"/>
      <c r="AT56" s="6"/>
      <c r="AU56" s="7"/>
      <c r="AV56" s="5"/>
      <c r="AW56" s="6"/>
      <c r="AX56" s="6"/>
      <c r="AY56" s="7"/>
      <c r="AZ56" s="5"/>
      <c r="BA56" s="6"/>
      <c r="BB56" s="6"/>
      <c r="BC56" s="7"/>
      <c r="BD56" s="5"/>
      <c r="BE56" s="6"/>
      <c r="BF56" s="6"/>
      <c r="BG56" s="7"/>
    </row>
    <row r="57" spans="1:59" s="24" customFormat="1" x14ac:dyDescent="0.3">
      <c r="A57" s="57"/>
      <c r="B57" s="57"/>
      <c r="C57" s="56"/>
      <c r="D57" s="5"/>
      <c r="E57" s="6"/>
      <c r="F57" s="7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6"/>
      <c r="AE57" s="7"/>
      <c r="AF57" s="5"/>
      <c r="AG57" s="6"/>
      <c r="AH57" s="6"/>
      <c r="AI57" s="7"/>
      <c r="AJ57" s="5"/>
      <c r="AK57" s="6"/>
      <c r="AL57" s="6"/>
      <c r="AM57" s="7"/>
      <c r="AN57" s="5"/>
      <c r="AO57" s="6"/>
      <c r="AP57" s="6"/>
      <c r="AQ57" s="7"/>
      <c r="AR57" s="5"/>
      <c r="AS57" s="6"/>
      <c r="AT57" s="6"/>
      <c r="AU57" s="7"/>
      <c r="AV57" s="5"/>
      <c r="AW57" s="6"/>
      <c r="AX57" s="6"/>
      <c r="AY57" s="7"/>
      <c r="AZ57" s="5"/>
      <c r="BA57" s="6"/>
      <c r="BB57" s="6"/>
      <c r="BC57" s="7"/>
      <c r="BD57" s="5"/>
      <c r="BE57" s="6"/>
      <c r="BF57" s="6"/>
      <c r="BG57" s="7"/>
    </row>
    <row r="58" spans="1:59" s="24" customFormat="1" x14ac:dyDescent="0.3">
      <c r="A58" s="57"/>
      <c r="B58" s="57"/>
      <c r="C58" s="56"/>
      <c r="D58" s="5"/>
      <c r="E58" s="6"/>
      <c r="F58" s="7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6"/>
      <c r="AE58" s="7"/>
      <c r="AF58" s="5"/>
      <c r="AG58" s="6"/>
      <c r="AH58" s="6"/>
      <c r="AI58" s="7"/>
      <c r="AJ58" s="5"/>
      <c r="AK58" s="6"/>
      <c r="AL58" s="6"/>
      <c r="AM58" s="7"/>
      <c r="AN58" s="5"/>
      <c r="AO58" s="6"/>
      <c r="AP58" s="6"/>
      <c r="AQ58" s="7"/>
      <c r="AR58" s="5"/>
      <c r="AS58" s="6"/>
      <c r="AT58" s="6"/>
      <c r="AU58" s="7"/>
      <c r="AV58" s="5"/>
      <c r="AW58" s="6"/>
      <c r="AX58" s="6"/>
      <c r="AY58" s="7"/>
      <c r="AZ58" s="5"/>
      <c r="BA58" s="6"/>
      <c r="BB58" s="6"/>
      <c r="BC58" s="7"/>
      <c r="BD58" s="5"/>
      <c r="BE58" s="6"/>
      <c r="BF58" s="6"/>
      <c r="BG58" s="7"/>
    </row>
    <row r="59" spans="1:59" s="24" customFormat="1" x14ac:dyDescent="0.3">
      <c r="A59" s="57"/>
      <c r="B59" s="57"/>
      <c r="C59" s="56"/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6"/>
      <c r="AE59" s="7"/>
      <c r="AF59" s="5"/>
      <c r="AG59" s="6"/>
      <c r="AH59" s="6"/>
      <c r="AI59" s="7"/>
      <c r="AJ59" s="5"/>
      <c r="AK59" s="6"/>
      <c r="AL59" s="6"/>
      <c r="AM59" s="7"/>
      <c r="AN59" s="5"/>
      <c r="AO59" s="6"/>
      <c r="AP59" s="6"/>
      <c r="AQ59" s="7"/>
      <c r="AR59" s="5"/>
      <c r="AS59" s="6"/>
      <c r="AT59" s="6"/>
      <c r="AU59" s="7"/>
      <c r="AV59" s="5"/>
      <c r="AW59" s="6"/>
      <c r="AX59" s="6"/>
      <c r="AY59" s="7"/>
      <c r="AZ59" s="5"/>
      <c r="BA59" s="6"/>
      <c r="BB59" s="6"/>
      <c r="BC59" s="7"/>
      <c r="BD59" s="5"/>
      <c r="BE59" s="6"/>
      <c r="BF59" s="6"/>
      <c r="BG59" s="7"/>
    </row>
    <row r="60" spans="1:59" s="24" customFormat="1" x14ac:dyDescent="0.3">
      <c r="A60" s="57"/>
      <c r="B60" s="57"/>
      <c r="C60" s="56"/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6"/>
      <c r="AE60" s="7"/>
      <c r="AF60" s="5"/>
      <c r="AG60" s="6"/>
      <c r="AH60" s="6"/>
      <c r="AI60" s="7"/>
      <c r="AJ60" s="5"/>
      <c r="AK60" s="6"/>
      <c r="AL60" s="6"/>
      <c r="AM60" s="7"/>
      <c r="AN60" s="5"/>
      <c r="AO60" s="6"/>
      <c r="AP60" s="6"/>
      <c r="AQ60" s="7"/>
      <c r="AR60" s="5"/>
      <c r="AS60" s="6"/>
      <c r="AT60" s="6"/>
      <c r="AU60" s="7"/>
      <c r="AV60" s="5"/>
      <c r="AW60" s="6"/>
      <c r="AX60" s="6"/>
      <c r="AY60" s="7"/>
      <c r="AZ60" s="5"/>
      <c r="BA60" s="6"/>
      <c r="BB60" s="6"/>
      <c r="BC60" s="7"/>
      <c r="BD60" s="5"/>
      <c r="BE60" s="6"/>
      <c r="BF60" s="6"/>
      <c r="BG60" s="7"/>
    </row>
    <row r="61" spans="1:59" s="24" customFormat="1" x14ac:dyDescent="0.3">
      <c r="A61" s="57"/>
      <c r="B61" s="57"/>
      <c r="C61" s="56"/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6"/>
      <c r="AE61" s="7"/>
      <c r="AF61" s="5"/>
      <c r="AG61" s="6"/>
      <c r="AH61" s="6"/>
      <c r="AI61" s="7"/>
      <c r="AJ61" s="5"/>
      <c r="AK61" s="6"/>
      <c r="AL61" s="6"/>
      <c r="AM61" s="7"/>
      <c r="AN61" s="5"/>
      <c r="AO61" s="6"/>
      <c r="AP61" s="6"/>
      <c r="AQ61" s="7"/>
      <c r="AR61" s="5"/>
      <c r="AS61" s="6"/>
      <c r="AT61" s="6"/>
      <c r="AU61" s="7"/>
      <c r="AV61" s="5"/>
      <c r="AW61" s="6"/>
      <c r="AX61" s="6"/>
      <c r="AY61" s="7"/>
      <c r="AZ61" s="5"/>
      <c r="BA61" s="6"/>
      <c r="BB61" s="6"/>
      <c r="BC61" s="7"/>
      <c r="BD61" s="5"/>
      <c r="BE61" s="6"/>
      <c r="BF61" s="6"/>
      <c r="BG61" s="7"/>
    </row>
    <row r="62" spans="1:59" s="24" customFormat="1" x14ac:dyDescent="0.3">
      <c r="A62" s="57"/>
      <c r="B62" s="57"/>
      <c r="C62" s="56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6"/>
      <c r="AE62" s="7"/>
      <c r="AF62" s="5"/>
      <c r="AG62" s="6"/>
      <c r="AH62" s="6"/>
      <c r="AI62" s="7"/>
      <c r="AJ62" s="5"/>
      <c r="AK62" s="6"/>
      <c r="AL62" s="6"/>
      <c r="AM62" s="7"/>
      <c r="AN62" s="5"/>
      <c r="AO62" s="6"/>
      <c r="AP62" s="6"/>
      <c r="AQ62" s="7"/>
      <c r="AR62" s="5"/>
      <c r="AS62" s="6"/>
      <c r="AT62" s="6"/>
      <c r="AU62" s="7"/>
      <c r="AV62" s="5"/>
      <c r="AW62" s="6"/>
      <c r="AX62" s="6"/>
      <c r="AY62" s="7"/>
      <c r="AZ62" s="5"/>
      <c r="BA62" s="6"/>
      <c r="BB62" s="6"/>
      <c r="BC62" s="7"/>
      <c r="BD62" s="5"/>
      <c r="BE62" s="6"/>
      <c r="BF62" s="6"/>
      <c r="BG62" s="7"/>
    </row>
    <row r="63" spans="1:59" s="24" customFormat="1" x14ac:dyDescent="0.3">
      <c r="A63" s="57"/>
      <c r="B63" s="57"/>
      <c r="C63" s="56"/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6"/>
      <c r="AE63" s="7"/>
      <c r="AF63" s="5"/>
      <c r="AG63" s="6"/>
      <c r="AH63" s="6"/>
      <c r="AI63" s="7"/>
      <c r="AJ63" s="5"/>
      <c r="AK63" s="6"/>
      <c r="AL63" s="6"/>
      <c r="AM63" s="7"/>
      <c r="AN63" s="5"/>
      <c r="AO63" s="6"/>
      <c r="AP63" s="6"/>
      <c r="AQ63" s="7"/>
      <c r="AR63" s="5"/>
      <c r="AS63" s="6"/>
      <c r="AT63" s="6"/>
      <c r="AU63" s="7"/>
      <c r="AV63" s="5"/>
      <c r="AW63" s="6"/>
      <c r="AX63" s="6"/>
      <c r="AY63" s="7"/>
      <c r="AZ63" s="5"/>
      <c r="BA63" s="6"/>
      <c r="BB63" s="6"/>
      <c r="BC63" s="7"/>
      <c r="BD63" s="5"/>
      <c r="BE63" s="6"/>
      <c r="BF63" s="6"/>
      <c r="BG63" s="7"/>
    </row>
    <row r="64" spans="1:59" s="24" customFormat="1" x14ac:dyDescent="0.3">
      <c r="A64" s="54"/>
      <c r="B64" s="54"/>
      <c r="C64" s="55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6"/>
      <c r="AE64" s="7"/>
      <c r="AF64" s="5"/>
      <c r="AG64" s="6"/>
      <c r="AH64" s="6"/>
      <c r="AI64" s="7"/>
      <c r="AJ64" s="5"/>
      <c r="AK64" s="6"/>
      <c r="AL64" s="6"/>
      <c r="AM64" s="7"/>
      <c r="AN64" s="5"/>
      <c r="AO64" s="6"/>
      <c r="AP64" s="6"/>
      <c r="AQ64" s="7"/>
      <c r="AR64" s="5"/>
      <c r="AS64" s="6"/>
      <c r="AT64" s="6"/>
      <c r="AU64" s="7"/>
      <c r="AV64" s="5"/>
      <c r="AW64" s="6"/>
      <c r="AX64" s="6"/>
      <c r="AY64" s="7"/>
      <c r="AZ64" s="5"/>
      <c r="BA64" s="6"/>
      <c r="BB64" s="6"/>
      <c r="BC64" s="7"/>
      <c r="BD64" s="5"/>
      <c r="BE64" s="6"/>
      <c r="BF64" s="6"/>
      <c r="BG64" s="7"/>
    </row>
    <row r="65" spans="1:59" s="24" customFormat="1" x14ac:dyDescent="0.3">
      <c r="A65" s="54"/>
      <c r="B65" s="54"/>
      <c r="C65" s="55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6"/>
      <c r="AE65" s="7"/>
      <c r="AF65" s="5"/>
      <c r="AG65" s="6"/>
      <c r="AH65" s="6"/>
      <c r="AI65" s="7"/>
      <c r="AJ65" s="5"/>
      <c r="AK65" s="6"/>
      <c r="AL65" s="6"/>
      <c r="AM65" s="7"/>
      <c r="AN65" s="5"/>
      <c r="AO65" s="6"/>
      <c r="AP65" s="6"/>
      <c r="AQ65" s="7"/>
      <c r="AR65" s="5"/>
      <c r="AS65" s="6"/>
      <c r="AT65" s="6"/>
      <c r="AU65" s="7"/>
      <c r="AV65" s="5"/>
      <c r="AW65" s="6"/>
      <c r="AX65" s="6"/>
      <c r="AY65" s="7"/>
      <c r="AZ65" s="5"/>
      <c r="BA65" s="6"/>
      <c r="BB65" s="6"/>
      <c r="BC65" s="7"/>
      <c r="BD65" s="5"/>
      <c r="BE65" s="6"/>
      <c r="BF65" s="6"/>
      <c r="BG65" s="7"/>
    </row>
    <row r="66" spans="1:59" x14ac:dyDescent="0.3">
      <c r="A66" s="3" t="s">
        <v>3</v>
      </c>
      <c r="B66" s="3"/>
      <c r="C66" s="4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6"/>
      <c r="AE66" s="7"/>
      <c r="AF66" s="5"/>
      <c r="AG66" s="6"/>
      <c r="AH66" s="6"/>
      <c r="AI66" s="7"/>
      <c r="AJ66" s="5"/>
      <c r="AK66" s="6"/>
      <c r="AL66" s="6"/>
      <c r="AM66" s="7"/>
      <c r="AN66" s="5"/>
      <c r="AO66" s="6"/>
      <c r="AP66" s="6"/>
      <c r="AQ66" s="7"/>
      <c r="AR66" s="5"/>
      <c r="AS66" s="6"/>
      <c r="AT66" s="6"/>
      <c r="AU66" s="7"/>
      <c r="AV66" s="5"/>
      <c r="AW66" s="6"/>
      <c r="AX66" s="6"/>
      <c r="AY66" s="7"/>
      <c r="AZ66" s="5"/>
      <c r="BA66" s="6"/>
      <c r="BB66" s="6"/>
      <c r="BC66" s="7"/>
      <c r="BD66" s="5"/>
      <c r="BE66" s="6"/>
      <c r="BF66" s="6"/>
      <c r="BG66" s="7"/>
    </row>
    <row r="67" spans="1:59" x14ac:dyDescent="0.3">
      <c r="A67" s="6"/>
      <c r="B67" s="6"/>
      <c r="C67" s="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6"/>
      <c r="AE67" s="7"/>
      <c r="AF67" s="5"/>
      <c r="AG67" s="6"/>
      <c r="AH67" s="6"/>
      <c r="AI67" s="7"/>
      <c r="AJ67" s="5"/>
      <c r="AK67" s="6"/>
      <c r="AL67" s="6"/>
      <c r="AM67" s="7"/>
      <c r="AN67" s="5"/>
      <c r="AO67" s="6"/>
      <c r="AP67" s="6"/>
      <c r="AQ67" s="7"/>
      <c r="AR67" s="5"/>
      <c r="AS67" s="6"/>
      <c r="AT67" s="6"/>
      <c r="AU67" s="7"/>
      <c r="AV67" s="5"/>
      <c r="AW67" s="6"/>
      <c r="AX67" s="6"/>
      <c r="AY67" s="7"/>
      <c r="AZ67" s="5"/>
      <c r="BA67" s="6"/>
      <c r="BB67" s="6"/>
      <c r="BC67" s="7"/>
      <c r="BD67" s="5"/>
      <c r="BE67" s="6"/>
      <c r="BF67" s="6"/>
      <c r="BG67" s="7"/>
    </row>
    <row r="68" spans="1:59" s="24" customFormat="1" x14ac:dyDescent="0.3">
      <c r="A68" s="6" t="s">
        <v>49</v>
      </c>
      <c r="B68" s="6" t="s">
        <v>12</v>
      </c>
      <c r="C68" s="7"/>
      <c r="D68" s="5">
        <v>1</v>
      </c>
      <c r="E68" s="6">
        <v>19</v>
      </c>
      <c r="F68" s="7">
        <f t="shared" ref="F68:F80" si="41">100+0+(100-TRUNC(D68/E68*100))</f>
        <v>195</v>
      </c>
      <c r="G68" s="5"/>
      <c r="H68" s="6"/>
      <c r="I68" s="7"/>
      <c r="J68" s="5"/>
      <c r="K68" s="6"/>
      <c r="L68" s="7"/>
      <c r="M68" s="5">
        <v>2</v>
      </c>
      <c r="N68" s="6">
        <v>15</v>
      </c>
      <c r="O68" s="7">
        <f t="shared" ref="O68:O70" si="42">100+75+(100-TRUNC(M68/N68*100))</f>
        <v>262</v>
      </c>
      <c r="P68" s="5"/>
      <c r="Q68" s="6"/>
      <c r="R68" s="7"/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6"/>
      <c r="AE68" s="7"/>
      <c r="AF68" s="5"/>
      <c r="AG68" s="6"/>
      <c r="AH68" s="6"/>
      <c r="AI68" s="7"/>
      <c r="AJ68" s="5"/>
      <c r="AK68" s="6"/>
      <c r="AL68" s="6"/>
      <c r="AM68" s="7"/>
      <c r="AN68" s="5"/>
      <c r="AO68" s="6"/>
      <c r="AP68" s="6"/>
      <c r="AQ68" s="7"/>
      <c r="AR68" s="5"/>
      <c r="AS68" s="6"/>
      <c r="AT68" s="6"/>
      <c r="AU68" s="7"/>
      <c r="AV68" s="5"/>
      <c r="AW68" s="6"/>
      <c r="AX68" s="6"/>
      <c r="AY68" s="7"/>
      <c r="AZ68" s="5"/>
      <c r="BA68" s="6"/>
      <c r="BB68" s="6"/>
      <c r="BC68" s="7"/>
      <c r="BD68" s="5"/>
      <c r="BE68" s="6"/>
      <c r="BF68" s="6"/>
      <c r="BG68" s="7"/>
    </row>
    <row r="69" spans="1:59" s="24" customFormat="1" x14ac:dyDescent="0.3">
      <c r="A69" s="6" t="s">
        <v>99</v>
      </c>
      <c r="B69" s="6" t="s">
        <v>32</v>
      </c>
      <c r="C69" s="7"/>
      <c r="D69" s="5">
        <v>3</v>
      </c>
      <c r="E69" s="6">
        <v>19</v>
      </c>
      <c r="F69" s="7">
        <f t="shared" si="41"/>
        <v>185</v>
      </c>
      <c r="G69" s="5"/>
      <c r="H69" s="6"/>
      <c r="I69" s="7"/>
      <c r="J69" s="5"/>
      <c r="K69" s="6"/>
      <c r="L69" s="7"/>
      <c r="M69" s="5">
        <v>3</v>
      </c>
      <c r="N69" s="6">
        <v>15</v>
      </c>
      <c r="O69" s="7">
        <f t="shared" si="42"/>
        <v>255</v>
      </c>
      <c r="P69" s="5">
        <v>1</v>
      </c>
      <c r="Q69" s="6">
        <v>14</v>
      </c>
      <c r="R69" s="7">
        <f t="shared" ref="R69" si="43">100+0+(100-TRUNC(P69/Q69*100))</f>
        <v>193</v>
      </c>
      <c r="S69" s="5">
        <v>3</v>
      </c>
      <c r="T69" s="6">
        <v>17</v>
      </c>
      <c r="U69" s="7">
        <f t="shared" ref="U69:U78" si="44">100+0+(100-TRUNC(S69/T69*100))</f>
        <v>183</v>
      </c>
      <c r="V69" s="5"/>
      <c r="W69" s="6"/>
      <c r="X69" s="7"/>
      <c r="Y69" s="5">
        <v>6</v>
      </c>
      <c r="Z69" s="6">
        <v>32</v>
      </c>
      <c r="AA69" s="7">
        <f t="shared" ref="AA69:AA71" si="45">100+50+(100-TRUNC(Y69/Z69*100))</f>
        <v>232</v>
      </c>
      <c r="AB69" s="5"/>
      <c r="AC69" s="6"/>
      <c r="AD69" s="6"/>
      <c r="AE69" s="7"/>
      <c r="AF69" s="5"/>
      <c r="AG69" s="6"/>
      <c r="AH69" s="6"/>
      <c r="AI69" s="7"/>
      <c r="AJ69" s="5"/>
      <c r="AK69" s="6"/>
      <c r="AL69" s="6"/>
      <c r="AM69" s="7"/>
      <c r="AN69" s="5"/>
      <c r="AO69" s="6"/>
      <c r="AP69" s="6"/>
      <c r="AQ69" s="7"/>
      <c r="AR69" s="5"/>
      <c r="AS69" s="6"/>
      <c r="AT69" s="6"/>
      <c r="AU69" s="7"/>
      <c r="AV69" s="5"/>
      <c r="AW69" s="6"/>
      <c r="AX69" s="6"/>
      <c r="AY69" s="7"/>
      <c r="AZ69" s="5"/>
      <c r="BA69" s="6"/>
      <c r="BB69" s="6"/>
      <c r="BC69" s="7"/>
      <c r="BD69" s="5"/>
      <c r="BE69" s="6"/>
      <c r="BF69" s="6"/>
      <c r="BG69" s="7"/>
    </row>
    <row r="70" spans="1:59" s="24" customFormat="1" x14ac:dyDescent="0.3">
      <c r="A70" s="6" t="s">
        <v>37</v>
      </c>
      <c r="B70" s="6" t="s">
        <v>11</v>
      </c>
      <c r="C70" s="7"/>
      <c r="D70" s="5">
        <v>4</v>
      </c>
      <c r="E70" s="6">
        <v>19</v>
      </c>
      <c r="F70" s="7">
        <f t="shared" si="41"/>
        <v>179</v>
      </c>
      <c r="G70" s="5"/>
      <c r="H70" s="6"/>
      <c r="I70" s="7"/>
      <c r="J70" s="5">
        <v>15</v>
      </c>
      <c r="K70" s="6">
        <v>38</v>
      </c>
      <c r="L70" s="7">
        <f t="shared" ref="L70:L71" si="46">100+0+(100-TRUNC(J70/K70*100))</f>
        <v>161</v>
      </c>
      <c r="M70" s="5">
        <v>6</v>
      </c>
      <c r="N70" s="6">
        <v>15</v>
      </c>
      <c r="O70" s="7">
        <f t="shared" si="42"/>
        <v>235</v>
      </c>
      <c r="P70" s="5"/>
      <c r="Q70" s="6"/>
      <c r="R70" s="7"/>
      <c r="S70" s="5">
        <v>2</v>
      </c>
      <c r="T70" s="6">
        <v>17</v>
      </c>
      <c r="U70" s="7">
        <f t="shared" si="44"/>
        <v>189</v>
      </c>
      <c r="V70" s="5"/>
      <c r="W70" s="6"/>
      <c r="X70" s="7"/>
      <c r="Y70" s="5">
        <v>13</v>
      </c>
      <c r="Z70" s="6">
        <v>32</v>
      </c>
      <c r="AA70" s="7">
        <f t="shared" si="45"/>
        <v>210</v>
      </c>
      <c r="AB70" s="5"/>
      <c r="AC70" s="6"/>
      <c r="AD70" s="6"/>
      <c r="AE70" s="7"/>
      <c r="AF70" s="5"/>
      <c r="AG70" s="6"/>
      <c r="AH70" s="6"/>
      <c r="AI70" s="7"/>
      <c r="AJ70" s="5"/>
      <c r="AK70" s="6"/>
      <c r="AL70" s="6"/>
      <c r="AM70" s="7"/>
      <c r="AN70" s="5"/>
      <c r="AO70" s="6"/>
      <c r="AP70" s="6"/>
      <c r="AQ70" s="7"/>
      <c r="AR70" s="5"/>
      <c r="AS70" s="6"/>
      <c r="AT70" s="6"/>
      <c r="AU70" s="7"/>
      <c r="AV70" s="5"/>
      <c r="AW70" s="6"/>
      <c r="AX70" s="6"/>
      <c r="AY70" s="7"/>
      <c r="AZ70" s="5"/>
      <c r="BA70" s="6"/>
      <c r="BB70" s="6"/>
      <c r="BC70" s="7"/>
      <c r="BD70" s="5"/>
      <c r="BE70" s="6"/>
      <c r="BF70" s="6"/>
      <c r="BG70" s="7"/>
    </row>
    <row r="71" spans="1:59" s="24" customFormat="1" x14ac:dyDescent="0.3">
      <c r="A71" s="6" t="s">
        <v>67</v>
      </c>
      <c r="B71" s="6" t="s">
        <v>9</v>
      </c>
      <c r="C71" s="7"/>
      <c r="D71" s="5">
        <v>7</v>
      </c>
      <c r="E71" s="6">
        <v>19</v>
      </c>
      <c r="F71" s="7">
        <f t="shared" si="41"/>
        <v>164</v>
      </c>
      <c r="G71" s="5">
        <v>4</v>
      </c>
      <c r="H71" s="6">
        <v>19</v>
      </c>
      <c r="I71" s="7">
        <f t="shared" ref="I71:I87" si="47">100+0+(100-TRUNC(G71/H71*100))</f>
        <v>179</v>
      </c>
      <c r="J71" s="5">
        <v>22</v>
      </c>
      <c r="K71" s="6">
        <v>38</v>
      </c>
      <c r="L71" s="7">
        <f t="shared" si="46"/>
        <v>143</v>
      </c>
      <c r="M71" s="5"/>
      <c r="N71" s="6"/>
      <c r="O71" s="7"/>
      <c r="P71" s="5">
        <v>5</v>
      </c>
      <c r="Q71" s="6">
        <v>14</v>
      </c>
      <c r="R71" s="7">
        <f t="shared" ref="R71:R73" si="48">100+0+(100-TRUNC(P71/Q71*100))</f>
        <v>165</v>
      </c>
      <c r="S71" s="5">
        <v>7</v>
      </c>
      <c r="T71" s="6">
        <v>17</v>
      </c>
      <c r="U71" s="7">
        <f t="shared" si="44"/>
        <v>159</v>
      </c>
      <c r="V71" s="5">
        <v>30</v>
      </c>
      <c r="W71" s="6">
        <v>51</v>
      </c>
      <c r="X71" s="7">
        <f>100+25+(100-TRUNC(V71/W71*100))</f>
        <v>167</v>
      </c>
      <c r="Y71" s="5">
        <v>21</v>
      </c>
      <c r="Z71" s="6">
        <v>40</v>
      </c>
      <c r="AA71" s="7">
        <f t="shared" si="45"/>
        <v>198</v>
      </c>
      <c r="AB71" s="5"/>
      <c r="AC71" s="6"/>
      <c r="AD71" s="6"/>
      <c r="AE71" s="7"/>
      <c r="AF71" s="5"/>
      <c r="AG71" s="6"/>
      <c r="AH71" s="6"/>
      <c r="AI71" s="7"/>
      <c r="AJ71" s="5"/>
      <c r="AK71" s="6"/>
      <c r="AL71" s="6"/>
      <c r="AM71" s="7"/>
      <c r="AN71" s="5"/>
      <c r="AO71" s="6"/>
      <c r="AP71" s="6"/>
      <c r="AQ71" s="7"/>
      <c r="AR71" s="5"/>
      <c r="AS71" s="6"/>
      <c r="AT71" s="6"/>
      <c r="AU71" s="7"/>
      <c r="AV71" s="5"/>
      <c r="AW71" s="6"/>
      <c r="AX71" s="6"/>
      <c r="AY71" s="7"/>
      <c r="AZ71" s="5"/>
      <c r="BA71" s="6"/>
      <c r="BB71" s="6"/>
      <c r="BC71" s="7"/>
      <c r="BD71" s="5"/>
      <c r="BE71" s="6"/>
      <c r="BF71" s="6"/>
      <c r="BG71" s="7"/>
    </row>
    <row r="72" spans="1:59" s="24" customFormat="1" x14ac:dyDescent="0.3">
      <c r="A72" s="6" t="s">
        <v>70</v>
      </c>
      <c r="B72" s="6" t="s">
        <v>9</v>
      </c>
      <c r="C72" s="7"/>
      <c r="D72" s="5">
        <v>8</v>
      </c>
      <c r="E72" s="6">
        <v>19</v>
      </c>
      <c r="F72" s="7">
        <f t="shared" si="41"/>
        <v>158</v>
      </c>
      <c r="G72" s="5">
        <v>7</v>
      </c>
      <c r="H72" s="6">
        <v>19</v>
      </c>
      <c r="I72" s="7">
        <f t="shared" si="47"/>
        <v>164</v>
      </c>
      <c r="J72" s="5"/>
      <c r="K72" s="6"/>
      <c r="L72" s="7"/>
      <c r="M72" s="5">
        <v>10</v>
      </c>
      <c r="N72" s="6">
        <v>15</v>
      </c>
      <c r="O72" s="7">
        <f>100+75+(100-TRUNC(M72/N72*100))</f>
        <v>209</v>
      </c>
      <c r="P72" s="5">
        <v>8</v>
      </c>
      <c r="Q72" s="6">
        <v>14</v>
      </c>
      <c r="R72" s="7">
        <f t="shared" si="48"/>
        <v>143</v>
      </c>
      <c r="S72" s="5">
        <v>9</v>
      </c>
      <c r="T72" s="6">
        <v>17</v>
      </c>
      <c r="U72" s="7">
        <f t="shared" si="44"/>
        <v>148</v>
      </c>
      <c r="V72" s="5"/>
      <c r="W72" s="6"/>
      <c r="X72" s="7"/>
      <c r="Y72" s="5"/>
      <c r="Z72" s="6"/>
      <c r="AA72" s="7"/>
      <c r="AB72" s="5"/>
      <c r="AC72" s="6"/>
      <c r="AD72" s="6"/>
      <c r="AE72" s="7"/>
      <c r="AF72" s="5"/>
      <c r="AG72" s="6"/>
      <c r="AH72" s="6"/>
      <c r="AI72" s="7"/>
      <c r="AJ72" s="5"/>
      <c r="AK72" s="6"/>
      <c r="AL72" s="6"/>
      <c r="AM72" s="7"/>
      <c r="AN72" s="5"/>
      <c r="AO72" s="6"/>
      <c r="AP72" s="6"/>
      <c r="AQ72" s="7"/>
      <c r="AR72" s="5"/>
      <c r="AS72" s="6"/>
      <c r="AT72" s="6"/>
      <c r="AU72" s="7"/>
      <c r="AV72" s="5"/>
      <c r="AW72" s="6"/>
      <c r="AX72" s="6"/>
      <c r="AY72" s="7"/>
      <c r="AZ72" s="5"/>
      <c r="BA72" s="6"/>
      <c r="BB72" s="6"/>
      <c r="BC72" s="7"/>
      <c r="BD72" s="5"/>
      <c r="BE72" s="6"/>
      <c r="BF72" s="6"/>
      <c r="BG72" s="7"/>
    </row>
    <row r="73" spans="1:59" s="24" customFormat="1" x14ac:dyDescent="0.3">
      <c r="A73" s="6" t="s">
        <v>56</v>
      </c>
      <c r="B73" s="6" t="s">
        <v>12</v>
      </c>
      <c r="C73" s="7"/>
      <c r="D73" s="5">
        <v>10</v>
      </c>
      <c r="E73" s="6">
        <v>19</v>
      </c>
      <c r="F73" s="7">
        <f t="shared" si="41"/>
        <v>148</v>
      </c>
      <c r="G73" s="5">
        <v>5</v>
      </c>
      <c r="H73" s="6">
        <v>19</v>
      </c>
      <c r="I73" s="7">
        <f t="shared" si="47"/>
        <v>174</v>
      </c>
      <c r="J73" s="5">
        <v>19</v>
      </c>
      <c r="K73" s="6">
        <v>38</v>
      </c>
      <c r="L73" s="7">
        <f t="shared" ref="L73:L75" si="49">100+0+(100-TRUNC(J73/K73*100))</f>
        <v>150</v>
      </c>
      <c r="M73" s="5"/>
      <c r="N73" s="6"/>
      <c r="O73" s="7"/>
      <c r="P73" s="5">
        <v>4</v>
      </c>
      <c r="Q73" s="6">
        <v>14</v>
      </c>
      <c r="R73" s="7">
        <f t="shared" si="48"/>
        <v>172</v>
      </c>
      <c r="S73" s="5"/>
      <c r="T73" s="6"/>
      <c r="U73" s="7"/>
      <c r="V73" s="5">
        <v>36</v>
      </c>
      <c r="W73" s="6">
        <v>51</v>
      </c>
      <c r="X73" s="7">
        <f>100+25+(100-TRUNC(V73/W73*100))</f>
        <v>155</v>
      </c>
      <c r="Y73" s="5"/>
      <c r="Z73" s="6"/>
      <c r="AA73" s="7"/>
      <c r="AB73" s="5"/>
      <c r="AC73" s="6"/>
      <c r="AD73" s="6"/>
      <c r="AE73" s="7"/>
      <c r="AF73" s="5"/>
      <c r="AG73" s="6"/>
      <c r="AH73" s="6"/>
      <c r="AI73" s="7"/>
      <c r="AJ73" s="5"/>
      <c r="AK73" s="6"/>
      <c r="AL73" s="6"/>
      <c r="AM73" s="7"/>
      <c r="AN73" s="5"/>
      <c r="AO73" s="6"/>
      <c r="AP73" s="6"/>
      <c r="AQ73" s="7"/>
      <c r="AR73" s="5"/>
      <c r="AS73" s="6"/>
      <c r="AT73" s="6"/>
      <c r="AU73" s="7"/>
      <c r="AV73" s="5"/>
      <c r="AW73" s="6"/>
      <c r="AX73" s="6"/>
      <c r="AY73" s="7"/>
      <c r="AZ73" s="5"/>
      <c r="BA73" s="6"/>
      <c r="BB73" s="6"/>
      <c r="BC73" s="7"/>
      <c r="BD73" s="5"/>
      <c r="BE73" s="6"/>
      <c r="BF73" s="6"/>
      <c r="BG73" s="7"/>
    </row>
    <row r="74" spans="1:59" s="24" customFormat="1" x14ac:dyDescent="0.3">
      <c r="A74" s="6" t="s">
        <v>69</v>
      </c>
      <c r="B74" s="6" t="s">
        <v>9</v>
      </c>
      <c r="C74" s="7"/>
      <c r="D74" s="5">
        <v>11</v>
      </c>
      <c r="E74" s="6">
        <v>19</v>
      </c>
      <c r="F74" s="7">
        <f t="shared" si="41"/>
        <v>143</v>
      </c>
      <c r="G74" s="5">
        <v>6</v>
      </c>
      <c r="H74" s="6">
        <v>19</v>
      </c>
      <c r="I74" s="7">
        <f t="shared" si="47"/>
        <v>169</v>
      </c>
      <c r="J74" s="5">
        <v>29</v>
      </c>
      <c r="K74" s="6">
        <v>38</v>
      </c>
      <c r="L74" s="7">
        <f t="shared" si="49"/>
        <v>124</v>
      </c>
      <c r="M74" s="5"/>
      <c r="N74" s="6"/>
      <c r="O74" s="7"/>
      <c r="P74" s="5"/>
      <c r="Q74" s="6"/>
      <c r="R74" s="7"/>
      <c r="S74" s="5">
        <v>15</v>
      </c>
      <c r="T74" s="6">
        <v>17</v>
      </c>
      <c r="U74" s="7">
        <f t="shared" si="44"/>
        <v>112</v>
      </c>
      <c r="V74" s="5"/>
      <c r="W74" s="6"/>
      <c r="X74" s="7"/>
      <c r="Y74" s="5"/>
      <c r="Z74" s="6"/>
      <c r="AA74" s="7"/>
      <c r="AB74" s="5"/>
      <c r="AC74" s="6"/>
      <c r="AD74" s="6"/>
      <c r="AE74" s="7"/>
      <c r="AF74" s="5"/>
      <c r="AG74" s="6"/>
      <c r="AH74" s="6"/>
      <c r="AI74" s="7"/>
      <c r="AJ74" s="5"/>
      <c r="AK74" s="6"/>
      <c r="AL74" s="6"/>
      <c r="AM74" s="7"/>
      <c r="AN74" s="5"/>
      <c r="AO74" s="6"/>
      <c r="AP74" s="6"/>
      <c r="AQ74" s="7"/>
      <c r="AR74" s="5"/>
      <c r="AS74" s="6"/>
      <c r="AT74" s="6"/>
      <c r="AU74" s="7"/>
      <c r="AV74" s="5"/>
      <c r="AW74" s="6"/>
      <c r="AX74" s="6"/>
      <c r="AY74" s="7"/>
      <c r="AZ74" s="5"/>
      <c r="BA74" s="6"/>
      <c r="BB74" s="6"/>
      <c r="BC74" s="7"/>
      <c r="BD74" s="5"/>
      <c r="BE74" s="6"/>
      <c r="BF74" s="6"/>
      <c r="BG74" s="7"/>
    </row>
    <row r="75" spans="1:59" s="24" customFormat="1" x14ac:dyDescent="0.3">
      <c r="A75" s="6" t="s">
        <v>58</v>
      </c>
      <c r="B75" s="6" t="s">
        <v>9</v>
      </c>
      <c r="C75" s="7"/>
      <c r="D75" s="5">
        <v>12</v>
      </c>
      <c r="E75" s="6">
        <v>19</v>
      </c>
      <c r="F75" s="7">
        <f t="shared" si="41"/>
        <v>137</v>
      </c>
      <c r="G75" s="5">
        <v>9</v>
      </c>
      <c r="H75" s="6">
        <v>19</v>
      </c>
      <c r="I75" s="7">
        <f t="shared" si="47"/>
        <v>153</v>
      </c>
      <c r="J75" s="5">
        <v>30</v>
      </c>
      <c r="K75" s="6">
        <v>38</v>
      </c>
      <c r="L75" s="7">
        <f t="shared" si="49"/>
        <v>122</v>
      </c>
      <c r="M75" s="5">
        <v>8</v>
      </c>
      <c r="N75" s="6">
        <v>15</v>
      </c>
      <c r="O75" s="7">
        <f>100+75+(100-TRUNC(M75/N75*100))</f>
        <v>222</v>
      </c>
      <c r="P75" s="5">
        <v>6</v>
      </c>
      <c r="Q75" s="6">
        <v>14</v>
      </c>
      <c r="R75" s="7">
        <f t="shared" ref="R75:R76" si="50">100+0+(100-TRUNC(P75/Q75*100))</f>
        <v>158</v>
      </c>
      <c r="S75" s="5">
        <v>10</v>
      </c>
      <c r="T75" s="6">
        <v>17</v>
      </c>
      <c r="U75" s="7">
        <f t="shared" si="44"/>
        <v>142</v>
      </c>
      <c r="V75" s="5">
        <v>38</v>
      </c>
      <c r="W75" s="6">
        <v>51</v>
      </c>
      <c r="X75" s="7">
        <f>100+25+(100-TRUNC(V75/W75*100))</f>
        <v>151</v>
      </c>
      <c r="Y75" s="5">
        <v>29</v>
      </c>
      <c r="Z75" s="6">
        <v>40</v>
      </c>
      <c r="AA75" s="7">
        <f>100+50+(100-TRUNC(Y75/Z75*100))</f>
        <v>178</v>
      </c>
      <c r="AB75" s="5"/>
      <c r="AC75" s="6"/>
      <c r="AD75" s="6"/>
      <c r="AE75" s="7"/>
      <c r="AF75" s="5"/>
      <c r="AG75" s="6"/>
      <c r="AH75" s="6"/>
      <c r="AI75" s="7"/>
      <c r="AJ75" s="5"/>
      <c r="AK75" s="6"/>
      <c r="AL75" s="6"/>
      <c r="AM75" s="7"/>
      <c r="AN75" s="5"/>
      <c r="AO75" s="6"/>
      <c r="AP75" s="6"/>
      <c r="AQ75" s="7"/>
      <c r="AR75" s="5"/>
      <c r="AS75" s="6"/>
      <c r="AT75" s="6"/>
      <c r="AU75" s="7"/>
      <c r="AV75" s="5"/>
      <c r="AW75" s="6"/>
      <c r="AX75" s="6"/>
      <c r="AY75" s="7"/>
      <c r="AZ75" s="5"/>
      <c r="BA75" s="6"/>
      <c r="BB75" s="6"/>
      <c r="BC75" s="7"/>
      <c r="BD75" s="5"/>
      <c r="BE75" s="6"/>
      <c r="BF75" s="6"/>
      <c r="BG75" s="7"/>
    </row>
    <row r="76" spans="1:59" s="24" customFormat="1" x14ac:dyDescent="0.3">
      <c r="A76" s="6" t="s">
        <v>39</v>
      </c>
      <c r="B76" s="6" t="s">
        <v>9</v>
      </c>
      <c r="C76" s="7"/>
      <c r="D76" s="5">
        <v>13</v>
      </c>
      <c r="E76" s="6">
        <v>19</v>
      </c>
      <c r="F76" s="7">
        <f t="shared" si="41"/>
        <v>132</v>
      </c>
      <c r="G76" s="5">
        <v>12</v>
      </c>
      <c r="H76" s="6">
        <v>19</v>
      </c>
      <c r="I76" s="7">
        <f t="shared" si="47"/>
        <v>137</v>
      </c>
      <c r="J76" s="5"/>
      <c r="K76" s="6"/>
      <c r="L76" s="7"/>
      <c r="M76" s="5"/>
      <c r="N76" s="6"/>
      <c r="O76" s="7"/>
      <c r="P76" s="5">
        <v>12</v>
      </c>
      <c r="Q76" s="6">
        <v>14</v>
      </c>
      <c r="R76" s="7">
        <f t="shared" si="50"/>
        <v>115</v>
      </c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6"/>
      <c r="AE76" s="7"/>
      <c r="AF76" s="5"/>
      <c r="AG76" s="6"/>
      <c r="AH76" s="6"/>
      <c r="AI76" s="7"/>
      <c r="AJ76" s="5"/>
      <c r="AK76" s="6"/>
      <c r="AL76" s="6"/>
      <c r="AM76" s="7"/>
      <c r="AN76" s="5"/>
      <c r="AO76" s="6"/>
      <c r="AP76" s="6"/>
      <c r="AQ76" s="7"/>
      <c r="AR76" s="5"/>
      <c r="AS76" s="6"/>
      <c r="AT76" s="6"/>
      <c r="AU76" s="7"/>
      <c r="AV76" s="5"/>
      <c r="AW76" s="6"/>
      <c r="AX76" s="6"/>
      <c r="AY76" s="7"/>
      <c r="AZ76" s="5"/>
      <c r="BA76" s="6"/>
      <c r="BB76" s="6"/>
      <c r="BC76" s="7"/>
      <c r="BD76" s="5"/>
      <c r="BE76" s="6"/>
      <c r="BF76" s="6"/>
      <c r="BG76" s="7"/>
    </row>
    <row r="77" spans="1:59" s="24" customFormat="1" x14ac:dyDescent="0.3">
      <c r="A77" s="6" t="s">
        <v>68</v>
      </c>
      <c r="B77" s="6" t="s">
        <v>11</v>
      </c>
      <c r="C77" s="7"/>
      <c r="D77" s="5">
        <v>14</v>
      </c>
      <c r="E77" s="6">
        <v>19</v>
      </c>
      <c r="F77" s="7">
        <f t="shared" si="41"/>
        <v>127</v>
      </c>
      <c r="G77" s="5"/>
      <c r="H77" s="6"/>
      <c r="I77" s="7"/>
      <c r="J77" s="5">
        <v>34</v>
      </c>
      <c r="K77" s="6">
        <v>38</v>
      </c>
      <c r="L77" s="7">
        <f t="shared" ref="L77:L79" si="51">100+0+(100-TRUNC(J77/K77*100))</f>
        <v>111</v>
      </c>
      <c r="M77" s="5">
        <v>11</v>
      </c>
      <c r="N77" s="6">
        <v>15</v>
      </c>
      <c r="O77" s="7">
        <f t="shared" ref="O77:O79" si="52">100+75+(100-TRUNC(M77/N77*100))</f>
        <v>202</v>
      </c>
      <c r="P77" s="5"/>
      <c r="Q77" s="6"/>
      <c r="R77" s="7"/>
      <c r="S77" s="5">
        <v>13</v>
      </c>
      <c r="T77" s="6">
        <v>17</v>
      </c>
      <c r="U77" s="7">
        <f t="shared" si="44"/>
        <v>124</v>
      </c>
      <c r="V77" s="5"/>
      <c r="W77" s="6"/>
      <c r="X77" s="7"/>
      <c r="Y77" s="5"/>
      <c r="Z77" s="6"/>
      <c r="AA77" s="7"/>
      <c r="AB77" s="5"/>
      <c r="AC77" s="6"/>
      <c r="AD77" s="6"/>
      <c r="AE77" s="7"/>
      <c r="AF77" s="5"/>
      <c r="AG77" s="6"/>
      <c r="AH77" s="6"/>
      <c r="AI77" s="7"/>
      <c r="AJ77" s="5"/>
      <c r="AK77" s="6"/>
      <c r="AL77" s="6"/>
      <c r="AM77" s="7"/>
      <c r="AN77" s="5"/>
      <c r="AO77" s="6"/>
      <c r="AP77" s="6"/>
      <c r="AQ77" s="7"/>
      <c r="AR77" s="5"/>
      <c r="AS77" s="6"/>
      <c r="AT77" s="6"/>
      <c r="AU77" s="7"/>
      <c r="AV77" s="5"/>
      <c r="AW77" s="6"/>
      <c r="AX77" s="6"/>
      <c r="AY77" s="7"/>
      <c r="AZ77" s="5"/>
      <c r="BA77" s="6"/>
      <c r="BB77" s="6"/>
      <c r="BC77" s="7"/>
      <c r="BD77" s="5"/>
      <c r="BE77" s="6"/>
      <c r="BF77" s="6"/>
      <c r="BG77" s="7"/>
    </row>
    <row r="78" spans="1:59" s="24" customFormat="1" x14ac:dyDescent="0.3">
      <c r="A78" s="6" t="s">
        <v>61</v>
      </c>
      <c r="B78" s="6" t="s">
        <v>9</v>
      </c>
      <c r="C78" s="7"/>
      <c r="D78" s="5">
        <v>15</v>
      </c>
      <c r="E78" s="6">
        <v>19</v>
      </c>
      <c r="F78" s="7">
        <f t="shared" si="41"/>
        <v>122</v>
      </c>
      <c r="G78" s="5">
        <v>13</v>
      </c>
      <c r="H78" s="6">
        <v>19</v>
      </c>
      <c r="I78" s="7">
        <f t="shared" si="47"/>
        <v>132</v>
      </c>
      <c r="J78" s="5">
        <v>33</v>
      </c>
      <c r="K78" s="6">
        <v>38</v>
      </c>
      <c r="L78" s="7">
        <f t="shared" si="51"/>
        <v>114</v>
      </c>
      <c r="M78" s="5">
        <v>12</v>
      </c>
      <c r="N78" s="6">
        <v>15</v>
      </c>
      <c r="O78" s="7">
        <f t="shared" si="52"/>
        <v>195</v>
      </c>
      <c r="P78" s="5">
        <v>9</v>
      </c>
      <c r="Q78" s="6">
        <v>14</v>
      </c>
      <c r="R78" s="7">
        <f t="shared" ref="R78:R79" si="53">100+0+(100-TRUNC(P78/Q78*100))</f>
        <v>136</v>
      </c>
      <c r="S78" s="5">
        <v>11</v>
      </c>
      <c r="T78" s="6">
        <v>17</v>
      </c>
      <c r="U78" s="7">
        <f t="shared" si="44"/>
        <v>136</v>
      </c>
      <c r="V78" s="5"/>
      <c r="W78" s="6"/>
      <c r="X78" s="7"/>
      <c r="Y78" s="5">
        <v>37</v>
      </c>
      <c r="Z78" s="6">
        <v>40</v>
      </c>
      <c r="AA78" s="7">
        <f t="shared" ref="AA78:AA79" si="54">100+50+(100-TRUNC(Y78/Z78*100))</f>
        <v>158</v>
      </c>
      <c r="AB78" s="5"/>
      <c r="AC78" s="6"/>
      <c r="AD78" s="6"/>
      <c r="AE78" s="7"/>
      <c r="AF78" s="5"/>
      <c r="AG78" s="6"/>
      <c r="AH78" s="6"/>
      <c r="AI78" s="7"/>
      <c r="AJ78" s="5"/>
      <c r="AK78" s="6"/>
      <c r="AL78" s="6"/>
      <c r="AM78" s="7"/>
      <c r="AN78" s="5"/>
      <c r="AO78" s="6"/>
      <c r="AP78" s="6"/>
      <c r="AQ78" s="7"/>
      <c r="AR78" s="5"/>
      <c r="AS78" s="6"/>
      <c r="AT78" s="6"/>
      <c r="AU78" s="7"/>
      <c r="AV78" s="5"/>
      <c r="AW78" s="6"/>
      <c r="AX78" s="6"/>
      <c r="AY78" s="7"/>
      <c r="AZ78" s="5"/>
      <c r="BA78" s="6"/>
      <c r="BB78" s="6"/>
      <c r="BC78" s="7"/>
      <c r="BD78" s="5"/>
      <c r="BE78" s="6"/>
      <c r="BF78" s="6"/>
      <c r="BG78" s="7"/>
    </row>
    <row r="79" spans="1:59" s="24" customFormat="1" x14ac:dyDescent="0.3">
      <c r="A79" s="6" t="s">
        <v>38</v>
      </c>
      <c r="B79" s="6" t="s">
        <v>9</v>
      </c>
      <c r="C79" s="7"/>
      <c r="D79" s="5">
        <v>16</v>
      </c>
      <c r="E79" s="6">
        <v>19</v>
      </c>
      <c r="F79" s="7">
        <f t="shared" si="41"/>
        <v>116</v>
      </c>
      <c r="G79" s="5">
        <v>17</v>
      </c>
      <c r="H79" s="6">
        <v>19</v>
      </c>
      <c r="I79" s="7">
        <f t="shared" si="47"/>
        <v>111</v>
      </c>
      <c r="J79" s="5">
        <v>35</v>
      </c>
      <c r="K79" s="6">
        <v>38</v>
      </c>
      <c r="L79" s="7">
        <f t="shared" si="51"/>
        <v>108</v>
      </c>
      <c r="M79" s="5">
        <v>13</v>
      </c>
      <c r="N79" s="6">
        <v>15</v>
      </c>
      <c r="O79" s="7">
        <f t="shared" si="52"/>
        <v>189</v>
      </c>
      <c r="P79" s="5">
        <v>13</v>
      </c>
      <c r="Q79" s="6">
        <v>14</v>
      </c>
      <c r="R79" s="7">
        <f t="shared" si="53"/>
        <v>108</v>
      </c>
      <c r="S79" s="5"/>
      <c r="T79" s="6"/>
      <c r="U79" s="7"/>
      <c r="V79" s="5">
        <v>46</v>
      </c>
      <c r="W79" s="6">
        <v>51</v>
      </c>
      <c r="X79" s="7">
        <f>100+25+(100-TRUNC(V79/W79*100))</f>
        <v>135</v>
      </c>
      <c r="Y79" s="5">
        <v>32</v>
      </c>
      <c r="Z79" s="6">
        <v>32</v>
      </c>
      <c r="AA79" s="7">
        <f t="shared" si="54"/>
        <v>150</v>
      </c>
      <c r="AB79" s="5"/>
      <c r="AC79" s="6"/>
      <c r="AD79" s="6"/>
      <c r="AE79" s="7"/>
      <c r="AF79" s="5"/>
      <c r="AG79" s="6"/>
      <c r="AH79" s="6"/>
      <c r="AI79" s="7"/>
      <c r="AJ79" s="5"/>
      <c r="AK79" s="6"/>
      <c r="AL79" s="6"/>
      <c r="AM79" s="7"/>
      <c r="AN79" s="5"/>
      <c r="AO79" s="6"/>
      <c r="AP79" s="6"/>
      <c r="AQ79" s="7"/>
      <c r="AR79" s="5"/>
      <c r="AS79" s="6"/>
      <c r="AT79" s="6"/>
      <c r="AU79" s="7"/>
      <c r="AV79" s="5"/>
      <c r="AW79" s="6"/>
      <c r="AX79" s="6"/>
      <c r="AY79" s="7"/>
      <c r="AZ79" s="5"/>
      <c r="BA79" s="6"/>
      <c r="BB79" s="6"/>
      <c r="BC79" s="7"/>
      <c r="BD79" s="5"/>
      <c r="BE79" s="6"/>
      <c r="BF79" s="6"/>
      <c r="BG79" s="7"/>
    </row>
    <row r="80" spans="1:59" s="24" customFormat="1" x14ac:dyDescent="0.3">
      <c r="A80" s="6" t="s">
        <v>60</v>
      </c>
      <c r="B80" s="6" t="s">
        <v>11</v>
      </c>
      <c r="C80" s="7"/>
      <c r="D80" s="5">
        <v>18</v>
      </c>
      <c r="E80" s="6">
        <v>19</v>
      </c>
      <c r="F80" s="7">
        <f t="shared" si="41"/>
        <v>106</v>
      </c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6"/>
      <c r="AE80" s="7"/>
      <c r="AF80" s="5"/>
      <c r="AG80" s="6"/>
      <c r="AH80" s="6"/>
      <c r="AI80" s="7"/>
      <c r="AJ80" s="5"/>
      <c r="AK80" s="6"/>
      <c r="AL80" s="6"/>
      <c r="AM80" s="7"/>
      <c r="AN80" s="5"/>
      <c r="AO80" s="6"/>
      <c r="AP80" s="6"/>
      <c r="AQ80" s="7"/>
      <c r="AR80" s="5"/>
      <c r="AS80" s="6"/>
      <c r="AT80" s="6"/>
      <c r="AU80" s="7"/>
      <c r="AV80" s="5"/>
      <c r="AW80" s="6"/>
      <c r="AX80" s="6"/>
      <c r="AY80" s="7"/>
      <c r="AZ80" s="5"/>
      <c r="BA80" s="6"/>
      <c r="BB80" s="6"/>
      <c r="BC80" s="7"/>
      <c r="BD80" s="5"/>
      <c r="BE80" s="6"/>
      <c r="BF80" s="6"/>
      <c r="BG80" s="7"/>
    </row>
    <row r="81" spans="1:59" s="24" customFormat="1" x14ac:dyDescent="0.3">
      <c r="A81" s="6" t="s">
        <v>133</v>
      </c>
      <c r="B81" s="6" t="s">
        <v>15</v>
      </c>
      <c r="C81" s="7"/>
      <c r="D81" s="5"/>
      <c r="E81" s="6"/>
      <c r="F81" s="7"/>
      <c r="G81" s="5">
        <v>8</v>
      </c>
      <c r="H81" s="6">
        <v>19</v>
      </c>
      <c r="I81" s="7">
        <f t="shared" si="47"/>
        <v>158</v>
      </c>
      <c r="J81" s="5"/>
      <c r="K81" s="6"/>
      <c r="L81" s="7"/>
      <c r="M81" s="5"/>
      <c r="N81" s="6"/>
      <c r="O81" s="7"/>
      <c r="P81" s="5"/>
      <c r="Q81" s="6"/>
      <c r="R81" s="7"/>
      <c r="S81" s="5">
        <v>5</v>
      </c>
      <c r="T81" s="6">
        <v>17</v>
      </c>
      <c r="U81" s="7">
        <f t="shared" ref="U81" si="55">100+0+(100-TRUNC(S81/T81*100))</f>
        <v>171</v>
      </c>
      <c r="V81" s="5">
        <v>20</v>
      </c>
      <c r="W81" s="6">
        <v>51</v>
      </c>
      <c r="X81" s="7">
        <f>100+25+(100-TRUNC(V81/W81*100))</f>
        <v>186</v>
      </c>
      <c r="Y81" s="5">
        <v>5</v>
      </c>
      <c r="Z81" s="6">
        <v>40</v>
      </c>
      <c r="AA81" s="7">
        <f>100+50+(100-TRUNC(Y81/Z81*100))</f>
        <v>238</v>
      </c>
      <c r="AB81" s="5"/>
      <c r="AC81" s="6"/>
      <c r="AD81" s="6"/>
      <c r="AE81" s="7"/>
      <c r="AF81" s="5"/>
      <c r="AG81" s="6"/>
      <c r="AH81" s="6"/>
      <c r="AI81" s="7"/>
      <c r="AJ81" s="5"/>
      <c r="AK81" s="6"/>
      <c r="AL81" s="6"/>
      <c r="AM81" s="7"/>
      <c r="AN81" s="5"/>
      <c r="AO81" s="6"/>
      <c r="AP81" s="6"/>
      <c r="AQ81" s="7"/>
      <c r="AR81" s="5"/>
      <c r="AS81" s="6"/>
      <c r="AT81" s="6"/>
      <c r="AU81" s="7"/>
      <c r="AV81" s="5"/>
      <c r="AW81" s="6"/>
      <c r="AX81" s="6"/>
      <c r="AY81" s="7"/>
      <c r="AZ81" s="5"/>
      <c r="BA81" s="6"/>
      <c r="BB81" s="6"/>
      <c r="BC81" s="7"/>
      <c r="BD81" s="5"/>
      <c r="BE81" s="6"/>
      <c r="BF81" s="6"/>
      <c r="BG81" s="7"/>
    </row>
    <row r="82" spans="1:59" s="24" customFormat="1" x14ac:dyDescent="0.3">
      <c r="A82" s="6" t="s">
        <v>134</v>
      </c>
      <c r="B82" s="6" t="s">
        <v>13</v>
      </c>
      <c r="C82" s="7"/>
      <c r="D82" s="5"/>
      <c r="E82" s="6"/>
      <c r="F82" s="7"/>
      <c r="G82" s="5">
        <v>10</v>
      </c>
      <c r="H82" s="6">
        <v>19</v>
      </c>
      <c r="I82" s="7">
        <f t="shared" si="47"/>
        <v>148</v>
      </c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6"/>
      <c r="AE82" s="7"/>
      <c r="AF82" s="5"/>
      <c r="AG82" s="6"/>
      <c r="AH82" s="6"/>
      <c r="AI82" s="7"/>
      <c r="AJ82" s="5"/>
      <c r="AK82" s="6"/>
      <c r="AL82" s="6"/>
      <c r="AM82" s="7"/>
      <c r="AN82" s="5"/>
      <c r="AO82" s="6"/>
      <c r="AP82" s="6"/>
      <c r="AQ82" s="7"/>
      <c r="AR82" s="5"/>
      <c r="AS82" s="6"/>
      <c r="AT82" s="6"/>
      <c r="AU82" s="7"/>
      <c r="AV82" s="5"/>
      <c r="AW82" s="6"/>
      <c r="AX82" s="6"/>
      <c r="AY82" s="7"/>
      <c r="AZ82" s="5"/>
      <c r="BA82" s="6"/>
      <c r="BB82" s="6"/>
      <c r="BC82" s="7"/>
      <c r="BD82" s="5"/>
      <c r="BE82" s="6"/>
      <c r="BF82" s="6"/>
      <c r="BG82" s="7"/>
    </row>
    <row r="83" spans="1:59" x14ac:dyDescent="0.3">
      <c r="A83" s="6" t="s">
        <v>135</v>
      </c>
      <c r="B83" s="6" t="s">
        <v>12</v>
      </c>
      <c r="C83" s="7"/>
      <c r="D83" s="5"/>
      <c r="E83" s="6"/>
      <c r="F83" s="7"/>
      <c r="G83" s="5">
        <v>11</v>
      </c>
      <c r="H83" s="6">
        <v>19</v>
      </c>
      <c r="I83" s="7">
        <f t="shared" si="47"/>
        <v>143</v>
      </c>
      <c r="J83" s="5">
        <v>31</v>
      </c>
      <c r="K83" s="6">
        <v>38</v>
      </c>
      <c r="L83" s="7">
        <f t="shared" ref="L83" si="56">100+0+(100-TRUNC(J83/K83*100))</f>
        <v>119</v>
      </c>
      <c r="M83" s="15">
        <v>9</v>
      </c>
      <c r="N83" s="16">
        <v>15</v>
      </c>
      <c r="O83" s="7">
        <f>100+75+(100-TRUNC(M83/N83*100))</f>
        <v>215</v>
      </c>
      <c r="P83" s="15"/>
      <c r="Q83" s="16"/>
      <c r="R83" s="7"/>
      <c r="S83" s="5"/>
      <c r="T83" s="6"/>
      <c r="U83" s="7"/>
      <c r="V83" s="5"/>
      <c r="W83" s="6"/>
      <c r="X83" s="7"/>
      <c r="Y83" s="5">
        <v>38</v>
      </c>
      <c r="Z83" s="6">
        <v>40</v>
      </c>
      <c r="AA83" s="7">
        <f>100+50+(100-TRUNC(Y83/Z83*100))</f>
        <v>155</v>
      </c>
      <c r="AB83" s="5"/>
      <c r="AC83" s="6"/>
      <c r="AD83" s="6"/>
      <c r="AE83" s="7"/>
      <c r="AF83" s="5"/>
      <c r="AG83" s="6"/>
      <c r="AH83" s="6"/>
      <c r="AI83" s="7"/>
      <c r="AJ83" s="5"/>
      <c r="AK83" s="6"/>
      <c r="AL83" s="6"/>
      <c r="AM83" s="7"/>
      <c r="AN83" s="5"/>
      <c r="AO83" s="6"/>
      <c r="AP83" s="6"/>
      <c r="AQ83" s="7"/>
      <c r="AR83" s="5"/>
      <c r="AS83" s="6"/>
      <c r="AT83" s="6"/>
      <c r="AU83" s="7"/>
      <c r="AV83" s="5"/>
      <c r="AW83" s="6"/>
      <c r="AX83" s="6"/>
      <c r="AY83" s="7"/>
      <c r="AZ83" s="5"/>
      <c r="BA83" s="6"/>
      <c r="BB83" s="6"/>
      <c r="BC83" s="7"/>
      <c r="BD83" s="5"/>
      <c r="BE83" s="6"/>
      <c r="BF83" s="6"/>
      <c r="BG83" s="7"/>
    </row>
    <row r="84" spans="1:59" x14ac:dyDescent="0.3">
      <c r="A84" s="6" t="s">
        <v>136</v>
      </c>
      <c r="B84" s="6" t="s">
        <v>45</v>
      </c>
      <c r="C84" s="7"/>
      <c r="D84" s="5"/>
      <c r="E84" s="6"/>
      <c r="F84" s="7"/>
      <c r="G84" s="5">
        <v>15</v>
      </c>
      <c r="H84" s="6">
        <v>19</v>
      </c>
      <c r="I84" s="7">
        <f t="shared" si="47"/>
        <v>122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6"/>
      <c r="AE84" s="7"/>
      <c r="AF84" s="5"/>
      <c r="AG84" s="6"/>
      <c r="AH84" s="6"/>
      <c r="AI84" s="7"/>
      <c r="AJ84" s="5"/>
      <c r="AK84" s="6"/>
      <c r="AL84" s="6"/>
      <c r="AM84" s="7"/>
      <c r="AN84" s="5"/>
      <c r="AO84" s="6"/>
      <c r="AP84" s="6"/>
      <c r="AQ84" s="7"/>
      <c r="AR84" s="5"/>
      <c r="AS84" s="6"/>
      <c r="AT84" s="6"/>
      <c r="AU84" s="7"/>
      <c r="AV84" s="5"/>
      <c r="AW84" s="6"/>
      <c r="AX84" s="6"/>
      <c r="AY84" s="7"/>
      <c r="AZ84" s="5"/>
      <c r="BA84" s="6"/>
      <c r="BB84" s="6"/>
      <c r="BC84" s="7"/>
      <c r="BD84" s="5"/>
      <c r="BE84" s="6"/>
      <c r="BF84" s="6"/>
      <c r="BG84" s="7"/>
    </row>
    <row r="85" spans="1:59" x14ac:dyDescent="0.3">
      <c r="A85" s="6" t="s">
        <v>137</v>
      </c>
      <c r="B85" s="6" t="s">
        <v>45</v>
      </c>
      <c r="C85" s="7"/>
      <c r="D85" s="5"/>
      <c r="E85" s="6"/>
      <c r="F85" s="7"/>
      <c r="G85" s="5">
        <v>16</v>
      </c>
      <c r="H85" s="6">
        <v>19</v>
      </c>
      <c r="I85" s="7">
        <f t="shared" si="47"/>
        <v>116</v>
      </c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6"/>
      <c r="AE85" s="7"/>
      <c r="AF85" s="5"/>
      <c r="AG85" s="6"/>
      <c r="AH85" s="6"/>
      <c r="AI85" s="7"/>
      <c r="AJ85" s="5"/>
      <c r="AK85" s="6"/>
      <c r="AL85" s="6"/>
      <c r="AM85" s="7"/>
      <c r="AN85" s="5"/>
      <c r="AO85" s="6"/>
      <c r="AP85" s="6"/>
      <c r="AQ85" s="7"/>
      <c r="AR85" s="5"/>
      <c r="AS85" s="6"/>
      <c r="AT85" s="6"/>
      <c r="AU85" s="7"/>
      <c r="AV85" s="5"/>
      <c r="AW85" s="6"/>
      <c r="AX85" s="6"/>
      <c r="AY85" s="7"/>
      <c r="AZ85" s="5"/>
      <c r="BA85" s="6"/>
      <c r="BB85" s="6"/>
      <c r="BC85" s="7"/>
      <c r="BD85" s="5"/>
      <c r="BE85" s="6"/>
      <c r="BF85" s="6"/>
      <c r="BG85" s="7"/>
    </row>
    <row r="86" spans="1:59" x14ac:dyDescent="0.3">
      <c r="A86" s="6" t="s">
        <v>138</v>
      </c>
      <c r="B86" s="6" t="s">
        <v>15</v>
      </c>
      <c r="C86" s="7"/>
      <c r="D86" s="5"/>
      <c r="E86" s="6"/>
      <c r="F86" s="7"/>
      <c r="G86" s="5">
        <v>18</v>
      </c>
      <c r="H86" s="6">
        <v>19</v>
      </c>
      <c r="I86" s="7">
        <f t="shared" si="47"/>
        <v>106</v>
      </c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6"/>
      <c r="AE86" s="7"/>
      <c r="AF86" s="5"/>
      <c r="AG86" s="6"/>
      <c r="AH86" s="6"/>
      <c r="AI86" s="7"/>
      <c r="AJ86" s="5"/>
      <c r="AK86" s="6"/>
      <c r="AL86" s="6"/>
      <c r="AM86" s="7"/>
      <c r="AN86" s="5"/>
      <c r="AO86" s="6"/>
      <c r="AP86" s="6"/>
      <c r="AQ86" s="7"/>
      <c r="AR86" s="5"/>
      <c r="AS86" s="6"/>
      <c r="AT86" s="6"/>
      <c r="AU86" s="7"/>
      <c r="AV86" s="5"/>
      <c r="AW86" s="6"/>
      <c r="AX86" s="6"/>
      <c r="AY86" s="7"/>
      <c r="AZ86" s="5"/>
      <c r="BA86" s="6"/>
      <c r="BB86" s="6"/>
      <c r="BC86" s="7"/>
      <c r="BD86" s="5"/>
      <c r="BE86" s="6"/>
      <c r="BF86" s="6"/>
      <c r="BG86" s="7"/>
    </row>
    <row r="87" spans="1:59" x14ac:dyDescent="0.3">
      <c r="A87" s="54" t="s">
        <v>139</v>
      </c>
      <c r="B87" s="54" t="s">
        <v>64</v>
      </c>
      <c r="C87" s="55"/>
      <c r="D87" s="5"/>
      <c r="E87" s="6"/>
      <c r="F87" s="7"/>
      <c r="G87" s="5">
        <v>19</v>
      </c>
      <c r="H87" s="6">
        <v>19</v>
      </c>
      <c r="I87" s="7">
        <f t="shared" si="47"/>
        <v>100</v>
      </c>
      <c r="J87" s="5"/>
      <c r="K87" s="6"/>
      <c r="L87" s="7"/>
      <c r="M87" s="5">
        <v>15</v>
      </c>
      <c r="N87" s="6">
        <v>15</v>
      </c>
      <c r="O87" s="7">
        <f t="shared" ref="O87:O88" si="57">100+75+(100-TRUNC(M87/N87*100))</f>
        <v>175</v>
      </c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6"/>
      <c r="AE87" s="7"/>
      <c r="AF87" s="5"/>
      <c r="AG87" s="6"/>
      <c r="AH87" s="6"/>
      <c r="AI87" s="7"/>
      <c r="AJ87" s="5"/>
      <c r="AK87" s="6"/>
      <c r="AL87" s="6"/>
      <c r="AM87" s="7"/>
      <c r="AN87" s="5"/>
      <c r="AO87" s="6"/>
      <c r="AP87" s="6"/>
      <c r="AQ87" s="7"/>
      <c r="AR87" s="5"/>
      <c r="AS87" s="6"/>
      <c r="AT87" s="6"/>
      <c r="AU87" s="7"/>
      <c r="AV87" s="5"/>
      <c r="AW87" s="6"/>
      <c r="AX87" s="6"/>
      <c r="AY87" s="7"/>
      <c r="AZ87" s="5"/>
      <c r="BA87" s="6"/>
      <c r="BB87" s="6"/>
      <c r="BC87" s="7"/>
      <c r="BD87" s="5"/>
      <c r="BE87" s="6"/>
      <c r="BF87" s="6"/>
      <c r="BG87" s="7"/>
    </row>
    <row r="88" spans="1:59" x14ac:dyDescent="0.3">
      <c r="A88" s="54" t="s">
        <v>154</v>
      </c>
      <c r="B88" s="54" t="s">
        <v>9</v>
      </c>
      <c r="C88" s="55"/>
      <c r="D88" s="5"/>
      <c r="E88" s="6"/>
      <c r="F88" s="7"/>
      <c r="G88" s="5"/>
      <c r="H88" s="6"/>
      <c r="I88" s="7"/>
      <c r="J88" s="5">
        <v>7</v>
      </c>
      <c r="K88" s="6">
        <v>38</v>
      </c>
      <c r="L88" s="7">
        <f t="shared" ref="L88:L91" si="58">100+0+(100-TRUNC(J88/K88*100))</f>
        <v>182</v>
      </c>
      <c r="M88" s="5">
        <v>1</v>
      </c>
      <c r="N88" s="6">
        <v>15</v>
      </c>
      <c r="O88" s="7">
        <f t="shared" si="57"/>
        <v>269</v>
      </c>
      <c r="P88" s="5"/>
      <c r="Q88" s="6"/>
      <c r="R88" s="7"/>
      <c r="S88" s="5">
        <v>1</v>
      </c>
      <c r="T88" s="6">
        <v>17</v>
      </c>
      <c r="U88" s="7">
        <f t="shared" ref="U88" si="59">100+0+(100-TRUNC(S88/T88*100))</f>
        <v>195</v>
      </c>
      <c r="V88" s="5"/>
      <c r="W88" s="6"/>
      <c r="X88" s="7"/>
      <c r="Y88" s="5">
        <v>12</v>
      </c>
      <c r="Z88" s="6">
        <v>40</v>
      </c>
      <c r="AA88" s="7">
        <f>100+50+(100-TRUNC(Y88/Z88*100))</f>
        <v>220</v>
      </c>
      <c r="AB88" s="5"/>
      <c r="AC88" s="6"/>
      <c r="AD88" s="6"/>
      <c r="AE88" s="7"/>
      <c r="AF88" s="5"/>
      <c r="AG88" s="6"/>
      <c r="AH88" s="6"/>
      <c r="AI88" s="7"/>
      <c r="AJ88" s="5"/>
      <c r="AK88" s="6"/>
      <c r="AL88" s="6"/>
      <c r="AM88" s="7"/>
      <c r="AN88" s="5"/>
      <c r="AO88" s="6"/>
      <c r="AP88" s="6"/>
      <c r="AQ88" s="7"/>
      <c r="AR88" s="5"/>
      <c r="AS88" s="6"/>
      <c r="AT88" s="6"/>
      <c r="AU88" s="7"/>
      <c r="AV88" s="5"/>
      <c r="AW88" s="6"/>
      <c r="AX88" s="6"/>
      <c r="AY88" s="7"/>
      <c r="AZ88" s="5"/>
      <c r="BA88" s="6"/>
      <c r="BB88" s="6"/>
      <c r="BC88" s="7"/>
      <c r="BD88" s="5"/>
      <c r="BE88" s="6"/>
      <c r="BF88" s="6"/>
      <c r="BG88" s="7"/>
    </row>
    <row r="89" spans="1:59" x14ac:dyDescent="0.3">
      <c r="A89" s="54" t="s">
        <v>155</v>
      </c>
      <c r="B89" s="54" t="s">
        <v>15</v>
      </c>
      <c r="C89" s="55"/>
      <c r="D89" s="5"/>
      <c r="E89" s="6"/>
      <c r="F89" s="7"/>
      <c r="G89" s="5"/>
      <c r="H89" s="6"/>
      <c r="I89" s="7"/>
      <c r="J89" s="5">
        <v>8</v>
      </c>
      <c r="K89" s="6">
        <v>38</v>
      </c>
      <c r="L89" s="7">
        <f t="shared" si="58"/>
        <v>179</v>
      </c>
      <c r="M89" s="5"/>
      <c r="N89" s="6"/>
      <c r="O89" s="7"/>
      <c r="P89" s="5"/>
      <c r="Q89" s="6"/>
      <c r="R89" s="7"/>
      <c r="S89" s="5"/>
      <c r="T89" s="6"/>
      <c r="U89" s="7"/>
      <c r="V89" s="5">
        <v>23</v>
      </c>
      <c r="W89" s="6">
        <v>51</v>
      </c>
      <c r="X89" s="7">
        <f>100+25+(100-TRUNC(V89/W89*100))</f>
        <v>180</v>
      </c>
      <c r="Y89" s="5"/>
      <c r="Z89" s="6"/>
      <c r="AA89" s="7"/>
      <c r="AB89" s="5"/>
      <c r="AC89" s="6"/>
      <c r="AD89" s="6"/>
      <c r="AE89" s="7"/>
      <c r="AF89" s="5"/>
      <c r="AG89" s="6"/>
      <c r="AH89" s="6"/>
      <c r="AI89" s="7"/>
      <c r="AJ89" s="5"/>
      <c r="AK89" s="6"/>
      <c r="AL89" s="6"/>
      <c r="AM89" s="7"/>
      <c r="AN89" s="5"/>
      <c r="AO89" s="6"/>
      <c r="AP89" s="6"/>
      <c r="AQ89" s="7"/>
      <c r="AR89" s="5"/>
      <c r="AS89" s="6"/>
      <c r="AT89" s="6"/>
      <c r="AU89" s="7"/>
      <c r="AV89" s="5"/>
      <c r="AW89" s="6"/>
      <c r="AX89" s="6"/>
      <c r="AY89" s="7"/>
      <c r="AZ89" s="5"/>
      <c r="BA89" s="6"/>
      <c r="BB89" s="6"/>
      <c r="BC89" s="7"/>
      <c r="BD89" s="5"/>
      <c r="BE89" s="6"/>
      <c r="BF89" s="6"/>
      <c r="BG89" s="7"/>
    </row>
    <row r="90" spans="1:59" x14ac:dyDescent="0.3">
      <c r="A90" s="54" t="s">
        <v>156</v>
      </c>
      <c r="B90" s="54" t="s">
        <v>121</v>
      </c>
      <c r="C90" s="55"/>
      <c r="D90" s="5"/>
      <c r="E90" s="6"/>
      <c r="F90" s="7"/>
      <c r="G90" s="5"/>
      <c r="H90" s="6"/>
      <c r="I90" s="7"/>
      <c r="J90" s="5">
        <v>14</v>
      </c>
      <c r="K90" s="6">
        <v>38</v>
      </c>
      <c r="L90" s="7">
        <f t="shared" si="58"/>
        <v>164</v>
      </c>
      <c r="M90" s="5">
        <v>4</v>
      </c>
      <c r="N90" s="6">
        <v>15</v>
      </c>
      <c r="O90" s="7">
        <f t="shared" ref="O90:O93" si="60">100+75+(100-TRUNC(M90/N90*100))</f>
        <v>249</v>
      </c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6"/>
      <c r="AE90" s="7"/>
      <c r="AF90" s="5"/>
      <c r="AG90" s="6"/>
      <c r="AH90" s="6"/>
      <c r="AI90" s="7"/>
      <c r="AJ90" s="5"/>
      <c r="AK90" s="6"/>
      <c r="AL90" s="6"/>
      <c r="AM90" s="7"/>
      <c r="AN90" s="5"/>
      <c r="AO90" s="6"/>
      <c r="AP90" s="6"/>
      <c r="AQ90" s="7"/>
      <c r="AR90" s="5"/>
      <c r="AS90" s="6"/>
      <c r="AT90" s="6"/>
      <c r="AU90" s="7"/>
      <c r="AV90" s="5"/>
      <c r="AW90" s="6"/>
      <c r="AX90" s="6"/>
      <c r="AY90" s="7"/>
      <c r="AZ90" s="5"/>
      <c r="BA90" s="6"/>
      <c r="BB90" s="6"/>
      <c r="BC90" s="7"/>
      <c r="BD90" s="5"/>
      <c r="BE90" s="6"/>
      <c r="BF90" s="6"/>
      <c r="BG90" s="7"/>
    </row>
    <row r="91" spans="1:59" x14ac:dyDescent="0.3">
      <c r="A91" s="54" t="s">
        <v>157</v>
      </c>
      <c r="B91" s="54" t="s">
        <v>9</v>
      </c>
      <c r="C91" s="55"/>
      <c r="D91" s="5"/>
      <c r="E91" s="6"/>
      <c r="F91" s="7"/>
      <c r="G91" s="5"/>
      <c r="H91" s="6"/>
      <c r="I91" s="7"/>
      <c r="J91" s="5">
        <v>38</v>
      </c>
      <c r="K91" s="6">
        <v>38</v>
      </c>
      <c r="L91" s="7">
        <f t="shared" si="58"/>
        <v>100</v>
      </c>
      <c r="M91" s="5">
        <v>14</v>
      </c>
      <c r="N91" s="6">
        <v>15</v>
      </c>
      <c r="O91" s="7">
        <f t="shared" si="60"/>
        <v>182</v>
      </c>
      <c r="P91" s="5">
        <v>14</v>
      </c>
      <c r="Q91" s="6">
        <v>14</v>
      </c>
      <c r="R91" s="7">
        <f t="shared" ref="R91:R92" si="61">100+0+(100-TRUNC(P91/Q91*100))</f>
        <v>100</v>
      </c>
      <c r="S91" s="5">
        <v>17</v>
      </c>
      <c r="T91" s="6">
        <v>17</v>
      </c>
      <c r="U91" s="7">
        <f t="shared" ref="U91:U92" si="62">100+0+(100-TRUNC(S91/T91*100))</f>
        <v>100</v>
      </c>
      <c r="V91" s="5"/>
      <c r="W91" s="6"/>
      <c r="X91" s="7"/>
      <c r="Y91" s="5"/>
      <c r="Z91" s="6"/>
      <c r="AA91" s="7"/>
      <c r="AB91" s="5"/>
      <c r="AC91" s="6"/>
      <c r="AD91" s="6"/>
      <c r="AE91" s="7"/>
      <c r="AF91" s="5"/>
      <c r="AG91" s="6"/>
      <c r="AH91" s="6"/>
      <c r="AI91" s="7"/>
      <c r="AJ91" s="5"/>
      <c r="AK91" s="6"/>
      <c r="AL91" s="6"/>
      <c r="AM91" s="7"/>
      <c r="AN91" s="5"/>
      <c r="AO91" s="6"/>
      <c r="AP91" s="6"/>
      <c r="AQ91" s="7"/>
      <c r="AR91" s="5"/>
      <c r="AS91" s="6"/>
      <c r="AT91" s="6"/>
      <c r="AU91" s="7"/>
      <c r="AV91" s="5"/>
      <c r="AW91" s="6"/>
      <c r="AX91" s="6"/>
      <c r="AY91" s="7"/>
      <c r="AZ91" s="5"/>
      <c r="BA91" s="6"/>
      <c r="BB91" s="6"/>
      <c r="BC91" s="7"/>
      <c r="BD91" s="5"/>
      <c r="BE91" s="6"/>
      <c r="BF91" s="6"/>
      <c r="BG91" s="7"/>
    </row>
    <row r="92" spans="1:59" x14ac:dyDescent="0.3">
      <c r="A92" s="54" t="s">
        <v>173</v>
      </c>
      <c r="B92" s="54" t="s">
        <v>16</v>
      </c>
      <c r="C92" s="55"/>
      <c r="D92" s="5"/>
      <c r="E92" s="6"/>
      <c r="F92" s="7"/>
      <c r="G92" s="5"/>
      <c r="H92" s="6"/>
      <c r="I92" s="7"/>
      <c r="J92" s="5"/>
      <c r="K92" s="6"/>
      <c r="L92" s="7"/>
      <c r="M92" s="5">
        <v>5</v>
      </c>
      <c r="N92" s="6">
        <v>15</v>
      </c>
      <c r="O92" s="7">
        <f t="shared" si="60"/>
        <v>242</v>
      </c>
      <c r="P92" s="5">
        <v>2</v>
      </c>
      <c r="Q92" s="6">
        <v>14</v>
      </c>
      <c r="R92" s="7">
        <f t="shared" si="61"/>
        <v>186</v>
      </c>
      <c r="S92" s="5">
        <v>4</v>
      </c>
      <c r="T92" s="6">
        <v>17</v>
      </c>
      <c r="U92" s="7">
        <f t="shared" si="62"/>
        <v>177</v>
      </c>
      <c r="V92" s="5"/>
      <c r="W92" s="6"/>
      <c r="X92" s="7"/>
      <c r="Y92" s="5"/>
      <c r="Z92" s="6"/>
      <c r="AA92" s="7"/>
      <c r="AB92" s="5"/>
      <c r="AC92" s="6"/>
      <c r="AD92" s="6"/>
      <c r="AE92" s="7"/>
      <c r="AF92" s="5"/>
      <c r="AG92" s="6"/>
      <c r="AH92" s="6"/>
      <c r="AI92" s="7"/>
      <c r="AJ92" s="5"/>
      <c r="AK92" s="6"/>
      <c r="AL92" s="6"/>
      <c r="AM92" s="7"/>
      <c r="AN92" s="5"/>
      <c r="AO92" s="6"/>
      <c r="AP92" s="6"/>
      <c r="AQ92" s="7"/>
      <c r="AR92" s="5"/>
      <c r="AS92" s="6"/>
      <c r="AT92" s="6"/>
      <c r="AU92" s="7"/>
      <c r="AV92" s="5"/>
      <c r="AW92" s="6"/>
      <c r="AX92" s="6"/>
      <c r="AY92" s="7"/>
      <c r="AZ92" s="5"/>
      <c r="BA92" s="6"/>
      <c r="BB92" s="6"/>
      <c r="BC92" s="7"/>
      <c r="BD92" s="5"/>
      <c r="BE92" s="6"/>
      <c r="BF92" s="6"/>
      <c r="BG92" s="7"/>
    </row>
    <row r="93" spans="1:59" x14ac:dyDescent="0.3">
      <c r="A93" s="54" t="s">
        <v>174</v>
      </c>
      <c r="B93" s="54" t="s">
        <v>16</v>
      </c>
      <c r="C93" s="55"/>
      <c r="D93" s="5"/>
      <c r="E93" s="6"/>
      <c r="F93" s="7"/>
      <c r="G93" s="5"/>
      <c r="H93" s="6"/>
      <c r="I93" s="7"/>
      <c r="J93" s="5"/>
      <c r="K93" s="6"/>
      <c r="L93" s="7"/>
      <c r="M93" s="5">
        <v>7</v>
      </c>
      <c r="N93" s="6">
        <v>15</v>
      </c>
      <c r="O93" s="7">
        <f t="shared" si="60"/>
        <v>229</v>
      </c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6"/>
      <c r="AE93" s="7"/>
      <c r="AF93" s="5"/>
      <c r="AG93" s="6"/>
      <c r="AH93" s="6"/>
      <c r="AI93" s="7"/>
      <c r="AJ93" s="5"/>
      <c r="AK93" s="6"/>
      <c r="AL93" s="6"/>
      <c r="AM93" s="7"/>
      <c r="AN93" s="5"/>
      <c r="AO93" s="6"/>
      <c r="AP93" s="6"/>
      <c r="AQ93" s="7"/>
      <c r="AR93" s="5"/>
      <c r="AS93" s="6"/>
      <c r="AT93" s="6"/>
      <c r="AU93" s="7"/>
      <c r="AV93" s="5"/>
      <c r="AW93" s="6"/>
      <c r="AX93" s="6"/>
      <c r="AY93" s="7"/>
      <c r="AZ93" s="5"/>
      <c r="BA93" s="6"/>
      <c r="BB93" s="6"/>
      <c r="BC93" s="7"/>
      <c r="BD93" s="5"/>
      <c r="BE93" s="6"/>
      <c r="BF93" s="6"/>
      <c r="BG93" s="7"/>
    </row>
    <row r="94" spans="1:59" x14ac:dyDescent="0.3">
      <c r="A94" s="54" t="s">
        <v>191</v>
      </c>
      <c r="B94" s="54" t="s">
        <v>9</v>
      </c>
      <c r="C94" s="55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>
        <v>11</v>
      </c>
      <c r="Q94" s="6">
        <v>14</v>
      </c>
      <c r="R94" s="7">
        <f t="shared" ref="R94" si="63">100+0+(100-TRUNC(P94/Q94*100))</f>
        <v>122</v>
      </c>
      <c r="S94" s="5">
        <v>12</v>
      </c>
      <c r="T94" s="6">
        <v>17</v>
      </c>
      <c r="U94" s="7">
        <f t="shared" ref="U94:U95" si="64">100+0+(100-TRUNC(S94/T94*100))</f>
        <v>130</v>
      </c>
      <c r="V94" s="5"/>
      <c r="W94" s="6"/>
      <c r="X94" s="7"/>
      <c r="Y94" s="5"/>
      <c r="Z94" s="6"/>
      <c r="AA94" s="7"/>
      <c r="AB94" s="5"/>
      <c r="AC94" s="6"/>
      <c r="AD94" s="6"/>
      <c r="AE94" s="7"/>
      <c r="AF94" s="5"/>
      <c r="AG94" s="6"/>
      <c r="AH94" s="6"/>
      <c r="AI94" s="7"/>
      <c r="AJ94" s="5"/>
      <c r="AK94" s="6"/>
      <c r="AL94" s="6"/>
      <c r="AM94" s="7"/>
      <c r="AN94" s="5"/>
      <c r="AO94" s="6"/>
      <c r="AP94" s="6"/>
      <c r="AQ94" s="7"/>
      <c r="AR94" s="5"/>
      <c r="AS94" s="6"/>
      <c r="AT94" s="6"/>
      <c r="AU94" s="7"/>
      <c r="AV94" s="5"/>
      <c r="AW94" s="6"/>
      <c r="AX94" s="6"/>
      <c r="AY94" s="7"/>
      <c r="AZ94" s="5"/>
      <c r="BA94" s="6"/>
      <c r="BB94" s="6"/>
      <c r="BC94" s="7"/>
      <c r="BD94" s="5"/>
      <c r="BE94" s="6"/>
      <c r="BF94" s="6"/>
      <c r="BG94" s="7"/>
    </row>
    <row r="95" spans="1:59" x14ac:dyDescent="0.3">
      <c r="A95" s="54" t="s">
        <v>198</v>
      </c>
      <c r="B95" s="54" t="s">
        <v>9</v>
      </c>
      <c r="C95" s="55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>
        <v>16</v>
      </c>
      <c r="T95" s="6">
        <v>17</v>
      </c>
      <c r="U95" s="7">
        <f t="shared" si="64"/>
        <v>106</v>
      </c>
      <c r="V95" s="5"/>
      <c r="W95" s="6"/>
      <c r="X95" s="7"/>
      <c r="Y95" s="5"/>
      <c r="Z95" s="6"/>
      <c r="AA95" s="7"/>
      <c r="AB95" s="5"/>
      <c r="AC95" s="6"/>
      <c r="AD95" s="6"/>
      <c r="AE95" s="7"/>
      <c r="AF95" s="5"/>
      <c r="AG95" s="6"/>
      <c r="AH95" s="6"/>
      <c r="AI95" s="7"/>
      <c r="AJ95" s="5"/>
      <c r="AK95" s="6"/>
      <c r="AL95" s="6"/>
      <c r="AM95" s="7"/>
      <c r="AN95" s="5"/>
      <c r="AO95" s="6"/>
      <c r="AP95" s="6"/>
      <c r="AQ95" s="7"/>
      <c r="AR95" s="5"/>
      <c r="AS95" s="6"/>
      <c r="AT95" s="6"/>
      <c r="AU95" s="7"/>
      <c r="AV95" s="5"/>
      <c r="AW95" s="6"/>
      <c r="AX95" s="6"/>
      <c r="AY95" s="7"/>
      <c r="AZ95" s="5"/>
      <c r="BA95" s="6"/>
      <c r="BB95" s="6"/>
      <c r="BC95" s="7"/>
      <c r="BD95" s="5"/>
      <c r="BE95" s="6"/>
      <c r="BF95" s="6"/>
      <c r="BG95" s="7"/>
    </row>
    <row r="96" spans="1:59" s="24" customFormat="1" x14ac:dyDescent="0.3">
      <c r="A96" s="54" t="s">
        <v>200</v>
      </c>
      <c r="B96" s="54" t="s">
        <v>16</v>
      </c>
      <c r="C96" s="55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>
        <v>1</v>
      </c>
      <c r="Z96" s="6">
        <v>40</v>
      </c>
      <c r="AA96" s="7">
        <f>100+50+(100-TRUNC(Y96/Z96*100))</f>
        <v>248</v>
      </c>
      <c r="AB96" s="5"/>
      <c r="AC96" s="6"/>
      <c r="AD96" s="6"/>
      <c r="AE96" s="7"/>
      <c r="AF96" s="5"/>
      <c r="AG96" s="6"/>
      <c r="AH96" s="6"/>
      <c r="AI96" s="7"/>
      <c r="AJ96" s="5"/>
      <c r="AK96" s="6"/>
      <c r="AL96" s="6"/>
      <c r="AM96" s="7"/>
      <c r="AN96" s="5"/>
      <c r="AO96" s="6"/>
      <c r="AP96" s="6"/>
      <c r="AQ96" s="7"/>
      <c r="AR96" s="5"/>
      <c r="AS96" s="6"/>
      <c r="AT96" s="6"/>
      <c r="AU96" s="7"/>
      <c r="AV96" s="5"/>
      <c r="AW96" s="6"/>
      <c r="AX96" s="6"/>
      <c r="AY96" s="7"/>
      <c r="AZ96" s="5"/>
      <c r="BA96" s="6"/>
      <c r="BB96" s="6"/>
      <c r="BC96" s="7"/>
      <c r="BD96" s="5"/>
      <c r="BE96" s="6"/>
      <c r="BF96" s="6"/>
      <c r="BG96" s="7"/>
    </row>
    <row r="97" spans="1:59" s="24" customFormat="1" x14ac:dyDescent="0.3">
      <c r="A97" s="54"/>
      <c r="B97" s="54"/>
      <c r="C97" s="55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6"/>
      <c r="AE97" s="7"/>
      <c r="AF97" s="5"/>
      <c r="AG97" s="6"/>
      <c r="AH97" s="6"/>
      <c r="AI97" s="7"/>
      <c r="AJ97" s="5"/>
      <c r="AK97" s="6"/>
      <c r="AL97" s="6"/>
      <c r="AM97" s="7"/>
      <c r="AN97" s="5"/>
      <c r="AO97" s="6"/>
      <c r="AP97" s="6"/>
      <c r="AQ97" s="7"/>
      <c r="AR97" s="5"/>
      <c r="AS97" s="6"/>
      <c r="AT97" s="6"/>
      <c r="AU97" s="7"/>
      <c r="AV97" s="5"/>
      <c r="AW97" s="6"/>
      <c r="AX97" s="6"/>
      <c r="AY97" s="7"/>
      <c r="AZ97" s="5"/>
      <c r="BA97" s="6"/>
      <c r="BB97" s="6"/>
      <c r="BC97" s="7"/>
      <c r="BD97" s="5"/>
      <c r="BE97" s="6"/>
      <c r="BF97" s="6"/>
      <c r="BG97" s="7"/>
    </row>
    <row r="98" spans="1:59" s="24" customFormat="1" x14ac:dyDescent="0.3">
      <c r="A98" s="54"/>
      <c r="B98" s="54"/>
      <c r="C98" s="55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6"/>
      <c r="AE98" s="7"/>
      <c r="AF98" s="5"/>
      <c r="AG98" s="6"/>
      <c r="AH98" s="6"/>
      <c r="AI98" s="7"/>
      <c r="AJ98" s="5"/>
      <c r="AK98" s="6"/>
      <c r="AL98" s="6"/>
      <c r="AM98" s="7"/>
      <c r="AN98" s="5"/>
      <c r="AO98" s="6"/>
      <c r="AP98" s="6"/>
      <c r="AQ98" s="7"/>
      <c r="AR98" s="5"/>
      <c r="AS98" s="6"/>
      <c r="AT98" s="6"/>
      <c r="AU98" s="7"/>
      <c r="AV98" s="5"/>
      <c r="AW98" s="6"/>
      <c r="AX98" s="6"/>
      <c r="AY98" s="7"/>
      <c r="AZ98" s="5"/>
      <c r="BA98" s="6"/>
      <c r="BB98" s="6"/>
      <c r="BC98" s="7"/>
      <c r="BD98" s="5"/>
      <c r="BE98" s="6"/>
      <c r="BF98" s="6"/>
      <c r="BG98" s="7"/>
    </row>
    <row r="99" spans="1:59" s="24" customFormat="1" x14ac:dyDescent="0.3">
      <c r="A99" s="54"/>
      <c r="B99" s="54"/>
      <c r="C99" s="55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6"/>
      <c r="AE99" s="7"/>
      <c r="AF99" s="5"/>
      <c r="AG99" s="6"/>
      <c r="AH99" s="6"/>
      <c r="AI99" s="7"/>
      <c r="AJ99" s="5"/>
      <c r="AK99" s="6"/>
      <c r="AL99" s="6"/>
      <c r="AM99" s="7"/>
      <c r="AN99" s="5"/>
      <c r="AO99" s="6"/>
      <c r="AP99" s="6"/>
      <c r="AQ99" s="7"/>
      <c r="AR99" s="5"/>
      <c r="AS99" s="6"/>
      <c r="AT99" s="6"/>
      <c r="AU99" s="7"/>
      <c r="AV99" s="5"/>
      <c r="AW99" s="6"/>
      <c r="AX99" s="6"/>
      <c r="AY99" s="7"/>
      <c r="AZ99" s="5"/>
      <c r="BA99" s="6"/>
      <c r="BB99" s="6"/>
      <c r="BC99" s="7"/>
      <c r="BD99" s="5"/>
      <c r="BE99" s="6"/>
      <c r="BF99" s="6"/>
      <c r="BG99" s="7"/>
    </row>
    <row r="100" spans="1:59" s="24" customFormat="1" x14ac:dyDescent="0.3">
      <c r="A100" s="54"/>
      <c r="B100" s="54"/>
      <c r="C100" s="55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6"/>
      <c r="AE100" s="7"/>
      <c r="AF100" s="5"/>
      <c r="AG100" s="6"/>
      <c r="AH100" s="6"/>
      <c r="AI100" s="7"/>
      <c r="AJ100" s="5"/>
      <c r="AK100" s="6"/>
      <c r="AL100" s="6"/>
      <c r="AM100" s="7"/>
      <c r="AN100" s="5"/>
      <c r="AO100" s="6"/>
      <c r="AP100" s="6"/>
      <c r="AQ100" s="7"/>
      <c r="AR100" s="5"/>
      <c r="AS100" s="6"/>
      <c r="AT100" s="6"/>
      <c r="AU100" s="7"/>
      <c r="AV100" s="5"/>
      <c r="AW100" s="6"/>
      <c r="AX100" s="6"/>
      <c r="AY100" s="7"/>
      <c r="AZ100" s="5"/>
      <c r="BA100" s="6"/>
      <c r="BB100" s="6"/>
      <c r="BC100" s="7"/>
      <c r="BD100" s="5"/>
      <c r="BE100" s="6"/>
      <c r="BF100" s="6"/>
      <c r="BG100" s="7"/>
    </row>
    <row r="101" spans="1:59" s="24" customFormat="1" x14ac:dyDescent="0.3">
      <c r="A101" s="54"/>
      <c r="B101" s="54"/>
      <c r="C101" s="55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6"/>
      <c r="AE101" s="7"/>
      <c r="AF101" s="5"/>
      <c r="AG101" s="6"/>
      <c r="AH101" s="6"/>
      <c r="AI101" s="7"/>
      <c r="AJ101" s="5"/>
      <c r="AK101" s="6"/>
      <c r="AL101" s="6"/>
      <c r="AM101" s="7"/>
      <c r="AN101" s="5"/>
      <c r="AO101" s="6"/>
      <c r="AP101" s="6"/>
      <c r="AQ101" s="7"/>
      <c r="AR101" s="5"/>
      <c r="AS101" s="6"/>
      <c r="AT101" s="6"/>
      <c r="AU101" s="7"/>
      <c r="AV101" s="5"/>
      <c r="AW101" s="6"/>
      <c r="AX101" s="6"/>
      <c r="AY101" s="7"/>
      <c r="AZ101" s="5"/>
      <c r="BA101" s="6"/>
      <c r="BB101" s="6"/>
      <c r="BC101" s="7"/>
      <c r="BD101" s="5"/>
      <c r="BE101" s="6"/>
      <c r="BF101" s="6"/>
      <c r="BG101" s="7"/>
    </row>
    <row r="102" spans="1:59" x14ac:dyDescent="0.3">
      <c r="A102" s="6"/>
      <c r="B102" s="6"/>
      <c r="C102" s="7"/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6"/>
      <c r="AE102" s="7"/>
      <c r="AF102" s="5"/>
      <c r="AG102" s="6"/>
      <c r="AH102" s="6"/>
      <c r="AI102" s="7"/>
      <c r="AJ102" s="5"/>
      <c r="AK102" s="6"/>
      <c r="AL102" s="6"/>
      <c r="AM102" s="7"/>
      <c r="AN102" s="5"/>
      <c r="AO102" s="6"/>
      <c r="AP102" s="6"/>
      <c r="AQ102" s="7"/>
      <c r="AR102" s="5"/>
      <c r="AS102" s="6"/>
      <c r="AT102" s="6"/>
      <c r="AU102" s="7"/>
      <c r="AV102" s="5"/>
      <c r="AW102" s="6"/>
      <c r="AX102" s="6"/>
      <c r="AY102" s="7"/>
      <c r="AZ102" s="5"/>
      <c r="BA102" s="6"/>
      <c r="BB102" s="6"/>
      <c r="BC102" s="7"/>
      <c r="BD102" s="5"/>
      <c r="BE102" s="6"/>
      <c r="BF102" s="6"/>
      <c r="BG102" s="7"/>
    </row>
    <row r="103" spans="1:59" x14ac:dyDescent="0.3">
      <c r="A103" s="3" t="s">
        <v>5</v>
      </c>
      <c r="B103" s="3"/>
      <c r="C103" s="4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6"/>
      <c r="AE103" s="7"/>
      <c r="AF103" s="5"/>
      <c r="AG103" s="6"/>
      <c r="AH103" s="6"/>
      <c r="AI103" s="7"/>
      <c r="AJ103" s="5"/>
      <c r="AK103" s="6"/>
      <c r="AL103" s="6"/>
      <c r="AM103" s="7"/>
      <c r="AN103" s="5"/>
      <c r="AO103" s="6"/>
      <c r="AP103" s="6"/>
      <c r="AQ103" s="7"/>
      <c r="AR103" s="5"/>
      <c r="AS103" s="6"/>
      <c r="AT103" s="6"/>
      <c r="AU103" s="7"/>
      <c r="AV103" s="5"/>
      <c r="AW103" s="6"/>
      <c r="AX103" s="6"/>
      <c r="AY103" s="7"/>
      <c r="AZ103" s="5"/>
      <c r="BA103" s="6"/>
      <c r="BB103" s="6"/>
      <c r="BC103" s="7"/>
      <c r="BD103" s="5"/>
      <c r="BE103" s="6"/>
      <c r="BF103" s="6"/>
      <c r="BG103" s="7"/>
    </row>
    <row r="104" spans="1:59" x14ac:dyDescent="0.3">
      <c r="A104" s="6"/>
      <c r="B104" s="6"/>
      <c r="C104" s="7"/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6"/>
      <c r="AE104" s="7"/>
      <c r="AF104" s="5"/>
      <c r="AG104" s="6"/>
      <c r="AH104" s="6"/>
      <c r="AI104" s="7"/>
      <c r="AJ104" s="5"/>
      <c r="AK104" s="6"/>
      <c r="AL104" s="6"/>
      <c r="AM104" s="7"/>
      <c r="AN104" s="5"/>
      <c r="AO104" s="6"/>
      <c r="AP104" s="6"/>
      <c r="AQ104" s="7"/>
      <c r="AR104" s="5"/>
      <c r="AS104" s="6"/>
      <c r="AT104" s="6"/>
      <c r="AU104" s="7"/>
      <c r="AV104" s="5"/>
      <c r="AW104" s="6"/>
      <c r="AX104" s="6"/>
      <c r="AY104" s="7"/>
      <c r="AZ104" s="5"/>
      <c r="BA104" s="6"/>
      <c r="BB104" s="6"/>
      <c r="BC104" s="7"/>
      <c r="BD104" s="5"/>
      <c r="BE104" s="6"/>
      <c r="BF104" s="6"/>
      <c r="BG104" s="7"/>
    </row>
    <row r="105" spans="1:59" x14ac:dyDescent="0.3">
      <c r="A105" s="6" t="s">
        <v>23</v>
      </c>
      <c r="B105" s="6" t="s">
        <v>13</v>
      </c>
      <c r="C105" s="7"/>
      <c r="D105" s="5">
        <v>2</v>
      </c>
      <c r="E105" s="6">
        <v>9</v>
      </c>
      <c r="F105" s="7">
        <f t="shared" ref="F105:F112" si="65">100+0+(100-TRUNC(D105/E105*100))</f>
        <v>178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6"/>
      <c r="AE105" s="7"/>
      <c r="AF105" s="5"/>
      <c r="AG105" s="6"/>
      <c r="AH105" s="6"/>
      <c r="AI105" s="7"/>
      <c r="AJ105" s="5"/>
      <c r="AK105" s="6"/>
      <c r="AL105" s="6"/>
      <c r="AM105" s="7"/>
      <c r="AN105" s="5"/>
      <c r="AO105" s="6"/>
      <c r="AP105" s="6"/>
      <c r="AQ105" s="7"/>
      <c r="AR105" s="5"/>
      <c r="AS105" s="6"/>
      <c r="AT105" s="6"/>
      <c r="AU105" s="7"/>
      <c r="AV105" s="5"/>
      <c r="AW105" s="6"/>
      <c r="AX105" s="6"/>
      <c r="AY105" s="7"/>
      <c r="AZ105" s="5"/>
      <c r="BA105" s="6"/>
      <c r="BB105" s="6"/>
      <c r="BC105" s="7"/>
      <c r="BD105" s="5"/>
      <c r="BE105" s="6"/>
      <c r="BF105" s="6"/>
      <c r="BG105" s="7"/>
    </row>
    <row r="106" spans="1:59" s="24" customFormat="1" x14ac:dyDescent="0.3">
      <c r="A106" s="6" t="s">
        <v>100</v>
      </c>
      <c r="B106" s="6" t="s">
        <v>9</v>
      </c>
      <c r="C106" s="7"/>
      <c r="D106" s="5">
        <v>3</v>
      </c>
      <c r="E106" s="6">
        <v>9</v>
      </c>
      <c r="F106" s="7">
        <f t="shared" si="65"/>
        <v>167</v>
      </c>
      <c r="G106" s="5">
        <v>2</v>
      </c>
      <c r="H106" s="6">
        <v>6</v>
      </c>
      <c r="I106" s="7">
        <f t="shared" ref="I106:I107" si="66">100+0+(100-TRUNC(G106/H106*100))</f>
        <v>167</v>
      </c>
      <c r="J106" s="5"/>
      <c r="K106" s="6"/>
      <c r="L106" s="7"/>
      <c r="M106" s="5">
        <v>2</v>
      </c>
      <c r="N106" s="6">
        <v>5</v>
      </c>
      <c r="O106" s="7">
        <f t="shared" ref="O106:O108" si="67">100+75+(100-TRUNC(M106/N106*100))</f>
        <v>235</v>
      </c>
      <c r="P106" s="5"/>
      <c r="Q106" s="6"/>
      <c r="R106" s="7"/>
      <c r="S106" s="5">
        <v>5</v>
      </c>
      <c r="T106" s="6">
        <v>9</v>
      </c>
      <c r="U106" s="7">
        <f t="shared" ref="U106" si="68">100+0+(100-TRUNC(S106/T106*100))</f>
        <v>145</v>
      </c>
      <c r="V106" s="5"/>
      <c r="W106" s="6"/>
      <c r="X106" s="7"/>
      <c r="Y106" s="5"/>
      <c r="Z106" s="6"/>
      <c r="AA106" s="7"/>
      <c r="AB106" s="5"/>
      <c r="AC106" s="6"/>
      <c r="AD106" s="6"/>
      <c r="AE106" s="7"/>
      <c r="AF106" s="5"/>
      <c r="AG106" s="6"/>
      <c r="AH106" s="6"/>
      <c r="AI106" s="7"/>
      <c r="AJ106" s="5"/>
      <c r="AK106" s="6"/>
      <c r="AL106" s="6"/>
      <c r="AM106" s="7"/>
      <c r="AN106" s="5"/>
      <c r="AO106" s="6"/>
      <c r="AP106" s="6"/>
      <c r="AQ106" s="7"/>
      <c r="AR106" s="5"/>
      <c r="AS106" s="6"/>
      <c r="AT106" s="6"/>
      <c r="AU106" s="7"/>
      <c r="AV106" s="5"/>
      <c r="AW106" s="6"/>
      <c r="AX106" s="6"/>
      <c r="AY106" s="7"/>
      <c r="AZ106" s="5"/>
      <c r="BA106" s="6"/>
      <c r="BB106" s="6"/>
      <c r="BC106" s="7"/>
      <c r="BD106" s="5"/>
      <c r="BE106" s="6"/>
      <c r="BF106" s="6"/>
      <c r="BG106" s="7"/>
    </row>
    <row r="107" spans="1:59" s="24" customFormat="1" x14ac:dyDescent="0.3">
      <c r="A107" s="6" t="s">
        <v>50</v>
      </c>
      <c r="B107" s="6" t="s">
        <v>9</v>
      </c>
      <c r="C107" s="7"/>
      <c r="D107" s="5">
        <v>4</v>
      </c>
      <c r="E107" s="6">
        <v>9</v>
      </c>
      <c r="F107" s="7">
        <f t="shared" si="65"/>
        <v>156</v>
      </c>
      <c r="G107" s="5">
        <v>1</v>
      </c>
      <c r="H107" s="6">
        <v>6</v>
      </c>
      <c r="I107" s="7">
        <f t="shared" si="66"/>
        <v>184</v>
      </c>
      <c r="J107" s="5">
        <v>23</v>
      </c>
      <c r="K107" s="6">
        <v>24</v>
      </c>
      <c r="L107" s="7">
        <f t="shared" ref="L107" si="69">100+0+(100-TRUNC(J107/K107*100))</f>
        <v>105</v>
      </c>
      <c r="M107" s="5">
        <v>1</v>
      </c>
      <c r="N107" s="6">
        <v>5</v>
      </c>
      <c r="O107" s="7">
        <f t="shared" si="67"/>
        <v>255</v>
      </c>
      <c r="P107" s="5"/>
      <c r="Q107" s="6"/>
      <c r="R107" s="7"/>
      <c r="S107" s="5"/>
      <c r="T107" s="6"/>
      <c r="U107" s="7"/>
      <c r="V107" s="5"/>
      <c r="W107" s="6"/>
      <c r="X107" s="7"/>
      <c r="Y107" s="5">
        <v>22</v>
      </c>
      <c r="Z107" s="6">
        <v>26</v>
      </c>
      <c r="AA107" s="7">
        <f>100+50+(100-TRUNC(Y107/Z107*100))</f>
        <v>166</v>
      </c>
      <c r="AB107" s="5"/>
      <c r="AC107" s="6"/>
      <c r="AD107" s="6"/>
      <c r="AE107" s="7"/>
      <c r="AF107" s="5"/>
      <c r="AG107" s="6"/>
      <c r="AH107" s="6"/>
      <c r="AI107" s="7"/>
      <c r="AJ107" s="5"/>
      <c r="AK107" s="6"/>
      <c r="AL107" s="6"/>
      <c r="AM107" s="7"/>
      <c r="AN107" s="5"/>
      <c r="AO107" s="6"/>
      <c r="AP107" s="6"/>
      <c r="AQ107" s="7"/>
      <c r="AR107" s="5"/>
      <c r="AS107" s="6"/>
      <c r="AT107" s="6"/>
      <c r="AU107" s="7"/>
      <c r="AV107" s="5"/>
      <c r="AW107" s="6"/>
      <c r="AX107" s="6"/>
      <c r="AY107" s="7"/>
      <c r="AZ107" s="5"/>
      <c r="BA107" s="6"/>
      <c r="BB107" s="6"/>
      <c r="BC107" s="7"/>
      <c r="BD107" s="5"/>
      <c r="BE107" s="6"/>
      <c r="BF107" s="6"/>
      <c r="BG107" s="7"/>
    </row>
    <row r="108" spans="1:59" s="24" customFormat="1" x14ac:dyDescent="0.3">
      <c r="A108" s="6" t="s">
        <v>73</v>
      </c>
      <c r="B108" s="6" t="s">
        <v>14</v>
      </c>
      <c r="C108" s="7"/>
      <c r="D108" s="5">
        <v>5</v>
      </c>
      <c r="E108" s="6">
        <v>9</v>
      </c>
      <c r="F108" s="7">
        <f t="shared" si="65"/>
        <v>145</v>
      </c>
      <c r="G108" s="5"/>
      <c r="H108" s="6"/>
      <c r="I108" s="7"/>
      <c r="J108" s="5"/>
      <c r="K108" s="6"/>
      <c r="L108" s="7"/>
      <c r="M108" s="5">
        <v>3</v>
      </c>
      <c r="N108" s="6">
        <v>5</v>
      </c>
      <c r="O108" s="7">
        <f t="shared" si="67"/>
        <v>215</v>
      </c>
      <c r="P108" s="5">
        <v>3</v>
      </c>
      <c r="Q108" s="6">
        <v>5</v>
      </c>
      <c r="R108" s="7">
        <f t="shared" ref="R108:R111" si="70">100+0+(100-TRUNC(P108/Q108*100))</f>
        <v>140</v>
      </c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6"/>
      <c r="AE108" s="7"/>
      <c r="AF108" s="5"/>
      <c r="AG108" s="6"/>
      <c r="AH108" s="6"/>
      <c r="AI108" s="7"/>
      <c r="AJ108" s="5"/>
      <c r="AK108" s="6"/>
      <c r="AL108" s="6"/>
      <c r="AM108" s="7"/>
      <c r="AN108" s="5"/>
      <c r="AO108" s="6"/>
      <c r="AP108" s="6"/>
      <c r="AQ108" s="7"/>
      <c r="AR108" s="5"/>
      <c r="AS108" s="6"/>
      <c r="AT108" s="6"/>
      <c r="AU108" s="7"/>
      <c r="AV108" s="5"/>
      <c r="AW108" s="6"/>
      <c r="AX108" s="6"/>
      <c r="AY108" s="7"/>
      <c r="AZ108" s="5"/>
      <c r="BA108" s="6"/>
      <c r="BB108" s="6"/>
      <c r="BC108" s="7"/>
      <c r="BD108" s="5"/>
      <c r="BE108" s="6"/>
      <c r="BF108" s="6"/>
      <c r="BG108" s="7"/>
    </row>
    <row r="109" spans="1:59" s="24" customFormat="1" x14ac:dyDescent="0.3">
      <c r="A109" s="6" t="s">
        <v>29</v>
      </c>
      <c r="B109" s="6" t="s">
        <v>9</v>
      </c>
      <c r="C109" s="7"/>
      <c r="D109" s="5">
        <v>6</v>
      </c>
      <c r="E109" s="6">
        <v>9</v>
      </c>
      <c r="F109" s="7">
        <f t="shared" si="65"/>
        <v>134</v>
      </c>
      <c r="G109" s="5">
        <v>4</v>
      </c>
      <c r="H109" s="6">
        <v>6</v>
      </c>
      <c r="I109" s="7">
        <f t="shared" ref="I109:I110" si="71">100+0+(100-TRUNC(G109/H109*100))</f>
        <v>134</v>
      </c>
      <c r="J109" s="5"/>
      <c r="K109" s="6"/>
      <c r="L109" s="7"/>
      <c r="M109" s="5"/>
      <c r="N109" s="6"/>
      <c r="O109" s="7"/>
      <c r="P109" s="5">
        <v>4</v>
      </c>
      <c r="Q109" s="6">
        <v>12</v>
      </c>
      <c r="R109" s="7">
        <f t="shared" si="70"/>
        <v>167</v>
      </c>
      <c r="S109" s="5">
        <v>7</v>
      </c>
      <c r="T109" s="6">
        <v>9</v>
      </c>
      <c r="U109" s="7">
        <f t="shared" ref="U109" si="72">100+0+(100-TRUNC(S109/T109*100))</f>
        <v>123</v>
      </c>
      <c r="V109" s="5"/>
      <c r="W109" s="6"/>
      <c r="X109" s="7"/>
      <c r="Y109" s="5"/>
      <c r="Z109" s="6"/>
      <c r="AA109" s="7"/>
      <c r="AB109" s="5"/>
      <c r="AC109" s="6"/>
      <c r="AD109" s="6"/>
      <c r="AE109" s="7"/>
      <c r="AF109" s="5"/>
      <c r="AG109" s="6"/>
      <c r="AH109" s="6"/>
      <c r="AI109" s="7"/>
      <c r="AJ109" s="5"/>
      <c r="AK109" s="6"/>
      <c r="AL109" s="6"/>
      <c r="AM109" s="7"/>
      <c r="AN109" s="5"/>
      <c r="AO109" s="6"/>
      <c r="AP109" s="6"/>
      <c r="AQ109" s="7"/>
      <c r="AR109" s="5"/>
      <c r="AS109" s="6"/>
      <c r="AT109" s="6"/>
      <c r="AU109" s="7"/>
      <c r="AV109" s="5"/>
      <c r="AW109" s="6"/>
      <c r="AX109" s="6"/>
      <c r="AY109" s="7"/>
      <c r="AZ109" s="5"/>
      <c r="BA109" s="6"/>
      <c r="BB109" s="6"/>
      <c r="BC109" s="7"/>
      <c r="BD109" s="5"/>
      <c r="BE109" s="6"/>
      <c r="BF109" s="6"/>
      <c r="BG109" s="7"/>
    </row>
    <row r="110" spans="1:59" s="24" customFormat="1" x14ac:dyDescent="0.3">
      <c r="A110" s="6" t="s">
        <v>24</v>
      </c>
      <c r="B110" s="6" t="s">
        <v>9</v>
      </c>
      <c r="C110" s="7"/>
      <c r="D110" s="5">
        <v>7</v>
      </c>
      <c r="E110" s="6">
        <v>9</v>
      </c>
      <c r="F110" s="7">
        <f t="shared" si="65"/>
        <v>123</v>
      </c>
      <c r="G110" s="5">
        <v>3</v>
      </c>
      <c r="H110" s="6">
        <v>6</v>
      </c>
      <c r="I110" s="7">
        <f t="shared" si="71"/>
        <v>150</v>
      </c>
      <c r="J110" s="5"/>
      <c r="K110" s="6"/>
      <c r="L110" s="7"/>
      <c r="M110" s="5"/>
      <c r="N110" s="6"/>
      <c r="O110" s="7"/>
      <c r="P110" s="5">
        <v>4</v>
      </c>
      <c r="Q110" s="6">
        <v>5</v>
      </c>
      <c r="R110" s="7">
        <f t="shared" si="70"/>
        <v>120</v>
      </c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6"/>
      <c r="AE110" s="7"/>
      <c r="AF110" s="5"/>
      <c r="AG110" s="6"/>
      <c r="AH110" s="6"/>
      <c r="AI110" s="7"/>
      <c r="AJ110" s="5"/>
      <c r="AK110" s="6"/>
      <c r="AL110" s="6"/>
      <c r="AM110" s="7"/>
      <c r="AN110" s="5"/>
      <c r="AO110" s="6"/>
      <c r="AP110" s="6"/>
      <c r="AQ110" s="7"/>
      <c r="AR110" s="5"/>
      <c r="AS110" s="6"/>
      <c r="AT110" s="6"/>
      <c r="AU110" s="7"/>
      <c r="AV110" s="5"/>
      <c r="AW110" s="6"/>
      <c r="AX110" s="6"/>
      <c r="AY110" s="7"/>
      <c r="AZ110" s="5"/>
      <c r="BA110" s="6"/>
      <c r="BB110" s="6"/>
      <c r="BC110" s="7"/>
      <c r="BD110" s="5"/>
      <c r="BE110" s="6"/>
      <c r="BF110" s="6"/>
      <c r="BG110" s="7"/>
    </row>
    <row r="111" spans="1:59" s="24" customFormat="1" x14ac:dyDescent="0.3">
      <c r="A111" s="6" t="s">
        <v>63</v>
      </c>
      <c r="B111" s="6" t="s">
        <v>11</v>
      </c>
      <c r="C111" s="7"/>
      <c r="D111" s="5">
        <v>8</v>
      </c>
      <c r="E111" s="6">
        <v>9</v>
      </c>
      <c r="F111" s="7">
        <f t="shared" si="65"/>
        <v>112</v>
      </c>
      <c r="G111" s="5"/>
      <c r="H111" s="6"/>
      <c r="I111" s="7"/>
      <c r="J111" s="5"/>
      <c r="K111" s="6"/>
      <c r="L111" s="7"/>
      <c r="M111" s="5"/>
      <c r="N111" s="6"/>
      <c r="O111" s="7"/>
      <c r="P111" s="5">
        <v>5</v>
      </c>
      <c r="Q111" s="6">
        <v>12</v>
      </c>
      <c r="R111" s="7">
        <f t="shared" si="70"/>
        <v>159</v>
      </c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6"/>
      <c r="AE111" s="7"/>
      <c r="AF111" s="5"/>
      <c r="AG111" s="6"/>
      <c r="AH111" s="6"/>
      <c r="AI111" s="7"/>
      <c r="AJ111" s="5"/>
      <c r="AK111" s="6"/>
      <c r="AL111" s="6"/>
      <c r="AM111" s="7"/>
      <c r="AN111" s="5"/>
      <c r="AO111" s="6"/>
      <c r="AP111" s="6"/>
      <c r="AQ111" s="7"/>
      <c r="AR111" s="5"/>
      <c r="AS111" s="6"/>
      <c r="AT111" s="6"/>
      <c r="AU111" s="7"/>
      <c r="AV111" s="5"/>
      <c r="AW111" s="6"/>
      <c r="AX111" s="6"/>
      <c r="AY111" s="7"/>
      <c r="AZ111" s="5"/>
      <c r="BA111" s="6"/>
      <c r="BB111" s="6"/>
      <c r="BC111" s="7"/>
      <c r="BD111" s="5"/>
      <c r="BE111" s="6"/>
      <c r="BF111" s="6"/>
      <c r="BG111" s="7"/>
    </row>
    <row r="112" spans="1:59" x14ac:dyDescent="0.3">
      <c r="A112" s="6" t="s">
        <v>30</v>
      </c>
      <c r="B112" s="6" t="s">
        <v>12</v>
      </c>
      <c r="C112" s="7"/>
      <c r="D112" s="5">
        <v>9</v>
      </c>
      <c r="E112" s="6">
        <v>9</v>
      </c>
      <c r="F112" s="7">
        <f t="shared" si="65"/>
        <v>100</v>
      </c>
      <c r="G112" s="5">
        <v>5</v>
      </c>
      <c r="H112" s="6">
        <v>6</v>
      </c>
      <c r="I112" s="7">
        <f t="shared" ref="I112:I113" si="73">100+0+(100-TRUNC(G112/H112*100))</f>
        <v>117</v>
      </c>
      <c r="J112" s="5"/>
      <c r="K112" s="6"/>
      <c r="L112" s="7"/>
      <c r="M112" s="5">
        <v>4</v>
      </c>
      <c r="N112" s="6">
        <v>5</v>
      </c>
      <c r="O112" s="7">
        <f>100+75+(100-TRUNC(M112/N112*100))</f>
        <v>195</v>
      </c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6"/>
      <c r="AE112" s="7"/>
      <c r="AF112" s="5"/>
      <c r="AG112" s="6"/>
      <c r="AH112" s="6"/>
      <c r="AI112" s="7"/>
      <c r="AJ112" s="5"/>
      <c r="AK112" s="6"/>
      <c r="AL112" s="6"/>
      <c r="AM112" s="7"/>
      <c r="AN112" s="5"/>
      <c r="AO112" s="6"/>
      <c r="AP112" s="6"/>
      <c r="AQ112" s="7"/>
      <c r="AR112" s="5"/>
      <c r="AS112" s="6"/>
      <c r="AT112" s="6"/>
      <c r="AU112" s="7"/>
      <c r="AV112" s="5"/>
      <c r="AW112" s="6"/>
      <c r="AX112" s="6"/>
      <c r="AY112" s="7"/>
      <c r="AZ112" s="5"/>
      <c r="BA112" s="6"/>
      <c r="BB112" s="6"/>
      <c r="BC112" s="7"/>
      <c r="BD112" s="5"/>
      <c r="BE112" s="6"/>
      <c r="BF112" s="6"/>
      <c r="BG112" s="7"/>
    </row>
    <row r="113" spans="1:59" x14ac:dyDescent="0.3">
      <c r="A113" s="6" t="s">
        <v>140</v>
      </c>
      <c r="B113" s="6" t="s">
        <v>12</v>
      </c>
      <c r="C113" s="7"/>
      <c r="D113" s="5"/>
      <c r="E113" s="6"/>
      <c r="F113" s="7"/>
      <c r="G113" s="5">
        <v>6</v>
      </c>
      <c r="H113" s="6">
        <v>6</v>
      </c>
      <c r="I113" s="7">
        <f t="shared" si="73"/>
        <v>100</v>
      </c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6"/>
      <c r="AE113" s="7"/>
      <c r="AF113" s="5"/>
      <c r="AG113" s="6"/>
      <c r="AH113" s="6"/>
      <c r="AI113" s="7"/>
      <c r="AJ113" s="5"/>
      <c r="AK113" s="6"/>
      <c r="AL113" s="6"/>
      <c r="AM113" s="7"/>
      <c r="AN113" s="5"/>
      <c r="AO113" s="6"/>
      <c r="AP113" s="6"/>
      <c r="AQ113" s="7"/>
      <c r="AR113" s="5"/>
      <c r="AS113" s="6"/>
      <c r="AT113" s="6"/>
      <c r="AU113" s="7"/>
      <c r="AV113" s="5"/>
      <c r="AW113" s="6"/>
      <c r="AX113" s="6"/>
      <c r="AY113" s="7"/>
      <c r="AZ113" s="5"/>
      <c r="BA113" s="6"/>
      <c r="BB113" s="6"/>
      <c r="BC113" s="7"/>
      <c r="BD113" s="5"/>
      <c r="BE113" s="6"/>
      <c r="BF113" s="6"/>
      <c r="BG113" s="7"/>
    </row>
    <row r="114" spans="1:59" x14ac:dyDescent="0.3">
      <c r="A114" s="6" t="s">
        <v>166</v>
      </c>
      <c r="B114" s="6" t="s">
        <v>9</v>
      </c>
      <c r="C114" s="7"/>
      <c r="D114" s="5"/>
      <c r="E114" s="6"/>
      <c r="F114" s="7"/>
      <c r="G114" s="5"/>
      <c r="H114" s="6"/>
      <c r="I114" s="7"/>
      <c r="J114" s="5">
        <v>33</v>
      </c>
      <c r="K114" s="6">
        <v>35</v>
      </c>
      <c r="L114" s="7">
        <f t="shared" ref="L114:L115" si="74">100+0+(100-TRUNC(J114/K114*100))</f>
        <v>106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6"/>
      <c r="AE114" s="7"/>
      <c r="AF114" s="5"/>
      <c r="AG114" s="6"/>
      <c r="AH114" s="6"/>
      <c r="AI114" s="7"/>
      <c r="AJ114" s="5"/>
      <c r="AK114" s="6"/>
      <c r="AL114" s="6"/>
      <c r="AM114" s="7"/>
      <c r="AN114" s="5"/>
      <c r="AO114" s="6"/>
      <c r="AP114" s="6"/>
      <c r="AQ114" s="7"/>
      <c r="AR114" s="5"/>
      <c r="AS114" s="6"/>
      <c r="AT114" s="6"/>
      <c r="AU114" s="7"/>
      <c r="AV114" s="5"/>
      <c r="AW114" s="6"/>
      <c r="AX114" s="6"/>
      <c r="AY114" s="7"/>
      <c r="AZ114" s="5"/>
      <c r="BA114" s="6"/>
      <c r="BB114" s="6"/>
      <c r="BC114" s="7"/>
      <c r="BD114" s="5"/>
      <c r="BE114" s="6"/>
      <c r="BF114" s="6"/>
      <c r="BG114" s="7"/>
    </row>
    <row r="115" spans="1:59" x14ac:dyDescent="0.3">
      <c r="A115" s="54" t="s">
        <v>169</v>
      </c>
      <c r="B115" s="54" t="s">
        <v>9</v>
      </c>
      <c r="C115" s="55"/>
      <c r="D115" s="5"/>
      <c r="E115" s="6"/>
      <c r="F115" s="7"/>
      <c r="G115" s="5"/>
      <c r="H115" s="6"/>
      <c r="I115" s="7"/>
      <c r="J115" s="5">
        <v>24</v>
      </c>
      <c r="K115" s="6">
        <v>24</v>
      </c>
      <c r="L115" s="7">
        <f t="shared" si="74"/>
        <v>100</v>
      </c>
      <c r="M115" s="5">
        <v>5</v>
      </c>
      <c r="N115" s="6">
        <v>5</v>
      </c>
      <c r="O115" s="7">
        <f t="shared" ref="O115:O116" si="75">100+75+(100-TRUNC(M115/N115*100))</f>
        <v>175</v>
      </c>
      <c r="P115" s="5">
        <v>5</v>
      </c>
      <c r="Q115" s="6">
        <v>5</v>
      </c>
      <c r="R115" s="7">
        <f t="shared" ref="R115:R118" si="76">100+0+(100-TRUNC(P115/Q115*100))</f>
        <v>100</v>
      </c>
      <c r="S115" s="5">
        <v>9</v>
      </c>
      <c r="T115" s="6">
        <v>9</v>
      </c>
      <c r="U115" s="7">
        <f t="shared" ref="U115" si="77">100+0+(100-TRUNC(S115/T115*100))</f>
        <v>100</v>
      </c>
      <c r="V115" s="5"/>
      <c r="W115" s="6"/>
      <c r="X115" s="7"/>
      <c r="Y115" s="5"/>
      <c r="Z115" s="6"/>
      <c r="AA115" s="7"/>
      <c r="AB115" s="5"/>
      <c r="AC115" s="6"/>
      <c r="AD115" s="6"/>
      <c r="AE115" s="7"/>
      <c r="AF115" s="5"/>
      <c r="AG115" s="6"/>
      <c r="AH115" s="6"/>
      <c r="AI115" s="7"/>
      <c r="AJ115" s="5"/>
      <c r="AK115" s="6"/>
      <c r="AL115" s="6"/>
      <c r="AM115" s="7"/>
      <c r="AN115" s="5"/>
      <c r="AO115" s="6"/>
      <c r="AP115" s="6"/>
      <c r="AQ115" s="7"/>
      <c r="AR115" s="5"/>
      <c r="AS115" s="6"/>
      <c r="AT115" s="6"/>
      <c r="AU115" s="7"/>
      <c r="AV115" s="5"/>
      <c r="AW115" s="6"/>
      <c r="AX115" s="6"/>
      <c r="AY115" s="7"/>
      <c r="AZ115" s="5"/>
      <c r="BA115" s="6"/>
      <c r="BB115" s="6"/>
      <c r="BC115" s="7"/>
      <c r="BD115" s="5"/>
      <c r="BE115" s="6"/>
      <c r="BF115" s="6"/>
      <c r="BG115" s="7"/>
    </row>
    <row r="116" spans="1:59" x14ac:dyDescent="0.3">
      <c r="A116" s="54" t="s">
        <v>188</v>
      </c>
      <c r="B116" s="54" t="s">
        <v>15</v>
      </c>
      <c r="C116" s="55"/>
      <c r="D116" s="5"/>
      <c r="E116" s="6"/>
      <c r="F116" s="7"/>
      <c r="G116" s="5"/>
      <c r="H116" s="6"/>
      <c r="I116" s="7"/>
      <c r="J116" s="5"/>
      <c r="K116" s="6"/>
      <c r="L116" s="7"/>
      <c r="M116" s="5">
        <v>1</v>
      </c>
      <c r="N116" s="6">
        <v>8</v>
      </c>
      <c r="O116" s="7">
        <f t="shared" si="75"/>
        <v>263</v>
      </c>
      <c r="P116" s="5">
        <v>1</v>
      </c>
      <c r="Q116" s="6">
        <v>12</v>
      </c>
      <c r="R116" s="7">
        <f t="shared" si="76"/>
        <v>192</v>
      </c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6"/>
      <c r="AE116" s="7"/>
      <c r="AF116" s="5"/>
      <c r="AG116" s="6"/>
      <c r="AH116" s="6"/>
      <c r="AI116" s="7"/>
      <c r="AJ116" s="5"/>
      <c r="AK116" s="6"/>
      <c r="AL116" s="6"/>
      <c r="AM116" s="7"/>
      <c r="AN116" s="5"/>
      <c r="AO116" s="6"/>
      <c r="AP116" s="6"/>
      <c r="AQ116" s="7"/>
      <c r="AR116" s="5"/>
      <c r="AS116" s="6"/>
      <c r="AT116" s="6"/>
      <c r="AU116" s="7"/>
      <c r="AV116" s="5"/>
      <c r="AW116" s="6"/>
      <c r="AX116" s="6"/>
      <c r="AY116" s="7"/>
      <c r="AZ116" s="5"/>
      <c r="BA116" s="6"/>
      <c r="BB116" s="6"/>
      <c r="BC116" s="7"/>
      <c r="BD116" s="5"/>
      <c r="BE116" s="6"/>
      <c r="BF116" s="6"/>
      <c r="BG116" s="7"/>
    </row>
    <row r="117" spans="1:59" x14ac:dyDescent="0.3">
      <c r="A117" s="54" t="s">
        <v>194</v>
      </c>
      <c r="B117" s="54" t="s">
        <v>9</v>
      </c>
      <c r="C117" s="55"/>
      <c r="D117" s="5"/>
      <c r="E117" s="6"/>
      <c r="F117" s="7"/>
      <c r="G117" s="5"/>
      <c r="H117" s="6"/>
      <c r="I117" s="7"/>
      <c r="J117" s="5"/>
      <c r="K117" s="6"/>
      <c r="L117" s="7"/>
      <c r="M117" s="5"/>
      <c r="N117" s="6"/>
      <c r="O117" s="7"/>
      <c r="P117" s="5">
        <v>10</v>
      </c>
      <c r="Q117" s="6">
        <v>12</v>
      </c>
      <c r="R117" s="7">
        <f t="shared" si="76"/>
        <v>117</v>
      </c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6"/>
      <c r="AE117" s="7"/>
      <c r="AF117" s="5"/>
      <c r="AG117" s="6"/>
      <c r="AH117" s="6"/>
      <c r="AI117" s="7"/>
      <c r="AJ117" s="5"/>
      <c r="AK117" s="6"/>
      <c r="AL117" s="6"/>
      <c r="AM117" s="7"/>
      <c r="AN117" s="5"/>
      <c r="AO117" s="6"/>
      <c r="AP117" s="6"/>
      <c r="AQ117" s="7"/>
      <c r="AR117" s="5"/>
      <c r="AS117" s="6"/>
      <c r="AT117" s="6"/>
      <c r="AU117" s="7"/>
      <c r="AV117" s="5"/>
      <c r="AW117" s="6"/>
      <c r="AX117" s="6"/>
      <c r="AY117" s="7"/>
      <c r="AZ117" s="5"/>
      <c r="BA117" s="6"/>
      <c r="BB117" s="6"/>
      <c r="BC117" s="7"/>
      <c r="BD117" s="5"/>
      <c r="BE117" s="6"/>
      <c r="BF117" s="6"/>
      <c r="BG117" s="7"/>
    </row>
    <row r="118" spans="1:59" x14ac:dyDescent="0.3">
      <c r="A118" s="54" t="s">
        <v>195</v>
      </c>
      <c r="B118" s="54" t="s">
        <v>9</v>
      </c>
      <c r="C118" s="55"/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>
        <v>7</v>
      </c>
      <c r="Q118" s="6">
        <v>12</v>
      </c>
      <c r="R118" s="7">
        <f t="shared" si="76"/>
        <v>142</v>
      </c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6"/>
      <c r="AE118" s="7"/>
      <c r="AF118" s="5"/>
      <c r="AG118" s="6"/>
      <c r="AH118" s="6"/>
      <c r="AI118" s="7"/>
      <c r="AJ118" s="5"/>
      <c r="AK118" s="6"/>
      <c r="AL118" s="6"/>
      <c r="AM118" s="7"/>
      <c r="AN118" s="5"/>
      <c r="AO118" s="6"/>
      <c r="AP118" s="6"/>
      <c r="AQ118" s="7"/>
      <c r="AR118" s="5"/>
      <c r="AS118" s="6"/>
      <c r="AT118" s="6"/>
      <c r="AU118" s="7"/>
      <c r="AV118" s="5"/>
      <c r="AW118" s="6"/>
      <c r="AX118" s="6"/>
      <c r="AY118" s="7"/>
      <c r="AZ118" s="5"/>
      <c r="BA118" s="6"/>
      <c r="BB118" s="6"/>
      <c r="BC118" s="7"/>
      <c r="BD118" s="5"/>
      <c r="BE118" s="6"/>
      <c r="BF118" s="6"/>
      <c r="BG118" s="7"/>
    </row>
    <row r="119" spans="1:59" x14ac:dyDescent="0.3">
      <c r="A119" s="54"/>
      <c r="B119" s="54"/>
      <c r="C119" s="55"/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6"/>
      <c r="AE119" s="7"/>
      <c r="AF119" s="5"/>
      <c r="AG119" s="6"/>
      <c r="AH119" s="6"/>
      <c r="AI119" s="7"/>
      <c r="AJ119" s="5"/>
      <c r="AK119" s="6"/>
      <c r="AL119" s="6"/>
      <c r="AM119" s="7"/>
      <c r="AN119" s="5"/>
      <c r="AO119" s="6"/>
      <c r="AP119" s="6"/>
      <c r="AQ119" s="7"/>
      <c r="AR119" s="5"/>
      <c r="AS119" s="6"/>
      <c r="AT119" s="6"/>
      <c r="AU119" s="7"/>
      <c r="AV119" s="5"/>
      <c r="AW119" s="6"/>
      <c r="AX119" s="6"/>
      <c r="AY119" s="7"/>
      <c r="AZ119" s="5"/>
      <c r="BA119" s="6"/>
      <c r="BB119" s="6"/>
      <c r="BC119" s="7"/>
      <c r="BD119" s="5"/>
      <c r="BE119" s="6"/>
      <c r="BF119" s="6"/>
      <c r="BG119" s="7"/>
    </row>
    <row r="120" spans="1:59" s="24" customFormat="1" x14ac:dyDescent="0.3">
      <c r="A120" s="54"/>
      <c r="B120" s="54"/>
      <c r="C120" s="55"/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6"/>
      <c r="AE120" s="7"/>
      <c r="AF120" s="5"/>
      <c r="AG120" s="6"/>
      <c r="AH120" s="6"/>
      <c r="AI120" s="7"/>
      <c r="AJ120" s="5"/>
      <c r="AK120" s="6"/>
      <c r="AL120" s="6"/>
      <c r="AM120" s="7"/>
      <c r="AN120" s="5"/>
      <c r="AO120" s="6"/>
      <c r="AP120" s="6"/>
      <c r="AQ120" s="7"/>
      <c r="AR120" s="5"/>
      <c r="AS120" s="6"/>
      <c r="AT120" s="6"/>
      <c r="AU120" s="7"/>
      <c r="AV120" s="5"/>
      <c r="AW120" s="6"/>
      <c r="AX120" s="6"/>
      <c r="AY120" s="7"/>
      <c r="AZ120" s="5"/>
      <c r="BA120" s="6"/>
      <c r="BB120" s="6"/>
      <c r="BC120" s="7"/>
      <c r="BD120" s="5"/>
      <c r="BE120" s="6"/>
      <c r="BF120" s="6"/>
      <c r="BG120" s="7"/>
    </row>
    <row r="121" spans="1:59" s="24" customFormat="1" x14ac:dyDescent="0.3">
      <c r="A121" s="54"/>
      <c r="B121" s="54"/>
      <c r="C121" s="55"/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6"/>
      <c r="AE121" s="7"/>
      <c r="AF121" s="5"/>
      <c r="AG121" s="6"/>
      <c r="AH121" s="6"/>
      <c r="AI121" s="7"/>
      <c r="AJ121" s="5"/>
      <c r="AK121" s="6"/>
      <c r="AL121" s="6"/>
      <c r="AM121" s="7"/>
      <c r="AN121" s="5"/>
      <c r="AO121" s="6"/>
      <c r="AP121" s="6"/>
      <c r="AQ121" s="7"/>
      <c r="AR121" s="5"/>
      <c r="AS121" s="6"/>
      <c r="AT121" s="6"/>
      <c r="AU121" s="7"/>
      <c r="AV121" s="5"/>
      <c r="AW121" s="6"/>
      <c r="AX121" s="6"/>
      <c r="AY121" s="7"/>
      <c r="AZ121" s="5"/>
      <c r="BA121" s="6"/>
      <c r="BB121" s="6"/>
      <c r="BC121" s="7"/>
      <c r="BD121" s="5"/>
      <c r="BE121" s="6"/>
      <c r="BF121" s="6"/>
      <c r="BG121" s="7"/>
    </row>
    <row r="122" spans="1:59" s="24" customFormat="1" x14ac:dyDescent="0.3">
      <c r="A122" s="54"/>
      <c r="B122" s="54"/>
      <c r="C122" s="55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6"/>
      <c r="AE122" s="7"/>
      <c r="AF122" s="5"/>
      <c r="AG122" s="6"/>
      <c r="AH122" s="6"/>
      <c r="AI122" s="7"/>
      <c r="AJ122" s="5"/>
      <c r="AK122" s="6"/>
      <c r="AL122" s="6"/>
      <c r="AM122" s="7"/>
      <c r="AN122" s="5"/>
      <c r="AO122" s="6"/>
      <c r="AP122" s="6"/>
      <c r="AQ122" s="7"/>
      <c r="AR122" s="5"/>
      <c r="AS122" s="6"/>
      <c r="AT122" s="6"/>
      <c r="AU122" s="7"/>
      <c r="AV122" s="5"/>
      <c r="AW122" s="6"/>
      <c r="AX122" s="6"/>
      <c r="AY122" s="7"/>
      <c r="AZ122" s="5"/>
      <c r="BA122" s="6"/>
      <c r="BB122" s="6"/>
      <c r="BC122" s="7"/>
      <c r="BD122" s="5"/>
      <c r="BE122" s="6"/>
      <c r="BF122" s="6"/>
      <c r="BG122" s="7"/>
    </row>
    <row r="123" spans="1:59" s="24" customFormat="1" x14ac:dyDescent="0.3">
      <c r="A123" s="54"/>
      <c r="B123" s="54"/>
      <c r="C123" s="55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6"/>
      <c r="AE123" s="7"/>
      <c r="AF123" s="5"/>
      <c r="AG123" s="6"/>
      <c r="AH123" s="6"/>
      <c r="AI123" s="7"/>
      <c r="AJ123" s="5"/>
      <c r="AK123" s="6"/>
      <c r="AL123" s="6"/>
      <c r="AM123" s="7"/>
      <c r="AN123" s="5"/>
      <c r="AO123" s="6"/>
      <c r="AP123" s="6"/>
      <c r="AQ123" s="7"/>
      <c r="AR123" s="5"/>
      <c r="AS123" s="6"/>
      <c r="AT123" s="6"/>
      <c r="AU123" s="7"/>
      <c r="AV123" s="5"/>
      <c r="AW123" s="6"/>
      <c r="AX123" s="6"/>
      <c r="AY123" s="7"/>
      <c r="AZ123" s="5"/>
      <c r="BA123" s="6"/>
      <c r="BB123" s="6"/>
      <c r="BC123" s="7"/>
      <c r="BD123" s="5"/>
      <c r="BE123" s="6"/>
      <c r="BF123" s="6"/>
      <c r="BG123" s="7"/>
    </row>
    <row r="124" spans="1:59" s="24" customFormat="1" x14ac:dyDescent="0.3">
      <c r="A124" s="54"/>
      <c r="B124" s="54"/>
      <c r="C124" s="55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6"/>
      <c r="AE124" s="7"/>
      <c r="AF124" s="5"/>
      <c r="AG124" s="6"/>
      <c r="AH124" s="6"/>
      <c r="AI124" s="7"/>
      <c r="AJ124" s="5"/>
      <c r="AK124" s="6"/>
      <c r="AL124" s="6"/>
      <c r="AM124" s="7"/>
      <c r="AN124" s="5"/>
      <c r="AO124" s="6"/>
      <c r="AP124" s="6"/>
      <c r="AQ124" s="7"/>
      <c r="AR124" s="5"/>
      <c r="AS124" s="6"/>
      <c r="AT124" s="6"/>
      <c r="AU124" s="7"/>
      <c r="AV124" s="5"/>
      <c r="AW124" s="6"/>
      <c r="AX124" s="6"/>
      <c r="AY124" s="7"/>
      <c r="AZ124" s="5"/>
      <c r="BA124" s="6"/>
      <c r="BB124" s="6"/>
      <c r="BC124" s="7"/>
      <c r="BD124" s="5"/>
      <c r="BE124" s="6"/>
      <c r="BF124" s="6"/>
      <c r="BG124" s="7"/>
    </row>
    <row r="125" spans="1:59" s="24" customFormat="1" x14ac:dyDescent="0.3">
      <c r="A125" s="54"/>
      <c r="B125" s="54"/>
      <c r="C125" s="55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6"/>
      <c r="AE125" s="7"/>
      <c r="AF125" s="5"/>
      <c r="AG125" s="6"/>
      <c r="AH125" s="6"/>
      <c r="AI125" s="7"/>
      <c r="AJ125" s="5"/>
      <c r="AK125" s="6"/>
      <c r="AL125" s="6"/>
      <c r="AM125" s="7"/>
      <c r="AN125" s="5"/>
      <c r="AO125" s="6"/>
      <c r="AP125" s="6"/>
      <c r="AQ125" s="7"/>
      <c r="AR125" s="5"/>
      <c r="AS125" s="6"/>
      <c r="AT125" s="6"/>
      <c r="AU125" s="7"/>
      <c r="AV125" s="5"/>
      <c r="AW125" s="6"/>
      <c r="AX125" s="6"/>
      <c r="AY125" s="7"/>
      <c r="AZ125" s="5"/>
      <c r="BA125" s="6"/>
      <c r="BB125" s="6"/>
      <c r="BC125" s="7"/>
      <c r="BD125" s="5"/>
      <c r="BE125" s="6"/>
      <c r="BF125" s="6"/>
      <c r="BG125" s="7"/>
    </row>
    <row r="126" spans="1:59" s="24" customFormat="1" x14ac:dyDescent="0.3">
      <c r="A126" s="54"/>
      <c r="B126" s="54"/>
      <c r="C126" s="55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6"/>
      <c r="AE126" s="7"/>
      <c r="AF126" s="5"/>
      <c r="AG126" s="6"/>
      <c r="AH126" s="6"/>
      <c r="AI126" s="7"/>
      <c r="AJ126" s="5"/>
      <c r="AK126" s="6"/>
      <c r="AL126" s="6"/>
      <c r="AM126" s="7"/>
      <c r="AN126" s="5"/>
      <c r="AO126" s="6"/>
      <c r="AP126" s="6"/>
      <c r="AQ126" s="7"/>
      <c r="AR126" s="5"/>
      <c r="AS126" s="6"/>
      <c r="AT126" s="6"/>
      <c r="AU126" s="7"/>
      <c r="AV126" s="5"/>
      <c r="AW126" s="6"/>
      <c r="AX126" s="6"/>
      <c r="AY126" s="7"/>
      <c r="AZ126" s="5"/>
      <c r="BA126" s="6"/>
      <c r="BB126" s="6"/>
      <c r="BC126" s="7"/>
      <c r="BD126" s="5"/>
      <c r="BE126" s="6"/>
      <c r="BF126" s="6"/>
      <c r="BG126" s="7"/>
    </row>
    <row r="127" spans="1:59" s="24" customFormat="1" x14ac:dyDescent="0.3">
      <c r="A127" s="54"/>
      <c r="B127" s="54"/>
      <c r="C127" s="55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6"/>
      <c r="AE127" s="7"/>
      <c r="AF127" s="5"/>
      <c r="AG127" s="6"/>
      <c r="AH127" s="6"/>
      <c r="AI127" s="7"/>
      <c r="AJ127" s="5"/>
      <c r="AK127" s="6"/>
      <c r="AL127" s="6"/>
      <c r="AM127" s="7"/>
      <c r="AN127" s="5"/>
      <c r="AO127" s="6"/>
      <c r="AP127" s="6"/>
      <c r="AQ127" s="7"/>
      <c r="AR127" s="5"/>
      <c r="AS127" s="6"/>
      <c r="AT127" s="6"/>
      <c r="AU127" s="7"/>
      <c r="AV127" s="5"/>
      <c r="AW127" s="6"/>
      <c r="AX127" s="6"/>
      <c r="AY127" s="7"/>
      <c r="AZ127" s="5"/>
      <c r="BA127" s="6"/>
      <c r="BB127" s="6"/>
      <c r="BC127" s="7"/>
      <c r="BD127" s="5"/>
      <c r="BE127" s="6"/>
      <c r="BF127" s="6"/>
      <c r="BG127" s="7"/>
    </row>
    <row r="128" spans="1:59" s="24" customFormat="1" x14ac:dyDescent="0.3">
      <c r="A128" s="54"/>
      <c r="B128" s="54"/>
      <c r="C128" s="55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6"/>
      <c r="AE128" s="7"/>
      <c r="AF128" s="5"/>
      <c r="AG128" s="6"/>
      <c r="AH128" s="6"/>
      <c r="AI128" s="7"/>
      <c r="AJ128" s="5"/>
      <c r="AK128" s="6"/>
      <c r="AL128" s="6"/>
      <c r="AM128" s="7"/>
      <c r="AN128" s="5"/>
      <c r="AO128" s="6"/>
      <c r="AP128" s="6"/>
      <c r="AQ128" s="7"/>
      <c r="AR128" s="5"/>
      <c r="AS128" s="6"/>
      <c r="AT128" s="6"/>
      <c r="AU128" s="7"/>
      <c r="AV128" s="5"/>
      <c r="AW128" s="6"/>
      <c r="AX128" s="6"/>
      <c r="AY128" s="7"/>
      <c r="AZ128" s="5"/>
      <c r="BA128" s="6"/>
      <c r="BB128" s="6"/>
      <c r="BC128" s="7"/>
      <c r="BD128" s="5"/>
      <c r="BE128" s="6"/>
      <c r="BF128" s="6"/>
      <c r="BG128" s="7"/>
    </row>
    <row r="129" spans="1:59" s="24" customFormat="1" x14ac:dyDescent="0.3">
      <c r="A129" s="54"/>
      <c r="B129" s="54"/>
      <c r="C129" s="55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6"/>
      <c r="AE129" s="7"/>
      <c r="AF129" s="5"/>
      <c r="AG129" s="6"/>
      <c r="AH129" s="6"/>
      <c r="AI129" s="7"/>
      <c r="AJ129" s="5"/>
      <c r="AK129" s="6"/>
      <c r="AL129" s="6"/>
      <c r="AM129" s="7"/>
      <c r="AN129" s="5"/>
      <c r="AO129" s="6"/>
      <c r="AP129" s="6"/>
      <c r="AQ129" s="7"/>
      <c r="AR129" s="5"/>
      <c r="AS129" s="6"/>
      <c r="AT129" s="6"/>
      <c r="AU129" s="7"/>
      <c r="AV129" s="5"/>
      <c r="AW129" s="6"/>
      <c r="AX129" s="6"/>
      <c r="AY129" s="7"/>
      <c r="AZ129" s="5"/>
      <c r="BA129" s="6"/>
      <c r="BB129" s="6"/>
      <c r="BC129" s="7"/>
      <c r="BD129" s="5"/>
      <c r="BE129" s="6"/>
      <c r="BF129" s="6"/>
      <c r="BG129" s="7"/>
    </row>
    <row r="130" spans="1:59" s="24" customFormat="1" x14ac:dyDescent="0.3">
      <c r="A130" s="54"/>
      <c r="B130" s="54"/>
      <c r="C130" s="55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6"/>
      <c r="AE130" s="7"/>
      <c r="AF130" s="5"/>
      <c r="AG130" s="6"/>
      <c r="AH130" s="6"/>
      <c r="AI130" s="7"/>
      <c r="AJ130" s="5"/>
      <c r="AK130" s="6"/>
      <c r="AL130" s="6"/>
      <c r="AM130" s="7"/>
      <c r="AN130" s="5"/>
      <c r="AO130" s="6"/>
      <c r="AP130" s="6"/>
      <c r="AQ130" s="7"/>
      <c r="AR130" s="5"/>
      <c r="AS130" s="6"/>
      <c r="AT130" s="6"/>
      <c r="AU130" s="7"/>
      <c r="AV130" s="5"/>
      <c r="AW130" s="6"/>
      <c r="AX130" s="6"/>
      <c r="AY130" s="7"/>
      <c r="AZ130" s="5"/>
      <c r="BA130" s="6"/>
      <c r="BB130" s="6"/>
      <c r="BC130" s="7"/>
      <c r="BD130" s="5"/>
      <c r="BE130" s="6"/>
      <c r="BF130" s="6"/>
      <c r="BG130" s="7"/>
    </row>
    <row r="131" spans="1:59" s="24" customFormat="1" x14ac:dyDescent="0.3">
      <c r="A131" s="54"/>
      <c r="B131" s="54"/>
      <c r="C131" s="55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6"/>
      <c r="AE131" s="7"/>
      <c r="AF131" s="5"/>
      <c r="AG131" s="6"/>
      <c r="AH131" s="6"/>
      <c r="AI131" s="7"/>
      <c r="AJ131" s="5"/>
      <c r="AK131" s="6"/>
      <c r="AL131" s="6"/>
      <c r="AM131" s="7"/>
      <c r="AN131" s="5"/>
      <c r="AO131" s="6"/>
      <c r="AP131" s="6"/>
      <c r="AQ131" s="7"/>
      <c r="AR131" s="5"/>
      <c r="AS131" s="6"/>
      <c r="AT131" s="6"/>
      <c r="AU131" s="7"/>
      <c r="AV131" s="5"/>
      <c r="AW131" s="6"/>
      <c r="AX131" s="6"/>
      <c r="AY131" s="7"/>
      <c r="AZ131" s="5"/>
      <c r="BA131" s="6"/>
      <c r="BB131" s="6"/>
      <c r="BC131" s="7"/>
      <c r="BD131" s="5"/>
      <c r="BE131" s="6"/>
      <c r="BF131" s="6"/>
      <c r="BG131" s="7"/>
    </row>
    <row r="132" spans="1:59" x14ac:dyDescent="0.3">
      <c r="A132" s="3" t="s">
        <v>4</v>
      </c>
      <c r="B132" s="3"/>
      <c r="C132" s="4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6"/>
      <c r="AE132" s="7"/>
      <c r="AF132" s="5"/>
      <c r="AG132" s="6"/>
      <c r="AH132" s="6"/>
      <c r="AI132" s="7"/>
      <c r="AJ132" s="5"/>
      <c r="AK132" s="6"/>
      <c r="AL132" s="6"/>
      <c r="AM132" s="7"/>
      <c r="AN132" s="5"/>
      <c r="AO132" s="6"/>
      <c r="AP132" s="6"/>
      <c r="AQ132" s="7"/>
      <c r="AR132" s="5"/>
      <c r="AS132" s="6"/>
      <c r="AT132" s="6"/>
      <c r="AU132" s="7"/>
      <c r="AV132" s="5"/>
      <c r="AW132" s="6"/>
      <c r="AX132" s="6"/>
      <c r="AY132" s="7"/>
      <c r="AZ132" s="5"/>
      <c r="BA132" s="6"/>
      <c r="BB132" s="6"/>
      <c r="BC132" s="7"/>
      <c r="BD132" s="5"/>
      <c r="BE132" s="6"/>
      <c r="BF132" s="6"/>
      <c r="BG132" s="7"/>
    </row>
    <row r="133" spans="1:59" x14ac:dyDescent="0.3">
      <c r="A133" s="6"/>
      <c r="B133" s="6"/>
      <c r="C133" s="7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6"/>
      <c r="AE133" s="7"/>
      <c r="AF133" s="5"/>
      <c r="AG133" s="6"/>
      <c r="AH133" s="6"/>
      <c r="AI133" s="7"/>
      <c r="AJ133" s="5"/>
      <c r="AK133" s="6"/>
      <c r="AL133" s="6"/>
      <c r="AM133" s="7"/>
      <c r="AN133" s="5"/>
      <c r="AO133" s="6"/>
      <c r="AP133" s="6"/>
      <c r="AQ133" s="7"/>
      <c r="AR133" s="5"/>
      <c r="AS133" s="6"/>
      <c r="AT133" s="6"/>
      <c r="AU133" s="7"/>
      <c r="AV133" s="5"/>
      <c r="AW133" s="6"/>
      <c r="AX133" s="6"/>
      <c r="AY133" s="7"/>
      <c r="AZ133" s="5"/>
      <c r="BA133" s="6"/>
      <c r="BB133" s="6"/>
      <c r="BC133" s="7"/>
      <c r="BD133" s="5"/>
      <c r="BE133" s="6"/>
      <c r="BF133" s="6"/>
      <c r="BG133" s="7"/>
    </row>
    <row r="134" spans="1:59" s="24" customFormat="1" x14ac:dyDescent="0.3">
      <c r="A134" s="6" t="s">
        <v>10</v>
      </c>
      <c r="B134" s="6" t="s">
        <v>15</v>
      </c>
      <c r="C134" s="7"/>
      <c r="D134" s="5">
        <v>1</v>
      </c>
      <c r="E134" s="6">
        <v>19</v>
      </c>
      <c r="F134" s="7">
        <f t="shared" ref="F134:F148" si="78">100+0+(100-TRUNC(D134/E134*100))</f>
        <v>195</v>
      </c>
      <c r="G134" s="5"/>
      <c r="H134" s="6"/>
      <c r="I134" s="7"/>
      <c r="J134" s="5"/>
      <c r="K134" s="6"/>
      <c r="L134" s="7"/>
      <c r="M134" s="5">
        <v>1</v>
      </c>
      <c r="N134" s="6">
        <v>13</v>
      </c>
      <c r="O134" s="7">
        <f t="shared" ref="O134:O135" si="79">100+75+(100-TRUNC(M134/N134*100))</f>
        <v>268</v>
      </c>
      <c r="P134" s="5"/>
      <c r="Q134" s="6"/>
      <c r="R134" s="7"/>
      <c r="S134" s="5">
        <v>1</v>
      </c>
      <c r="T134" s="6">
        <v>14</v>
      </c>
      <c r="U134" s="7">
        <f t="shared" ref="U134" si="80">100+0+(100-TRUNC(S134/T134*100))</f>
        <v>193</v>
      </c>
      <c r="V134" s="5">
        <v>19</v>
      </c>
      <c r="W134" s="6">
        <v>31</v>
      </c>
      <c r="X134" s="7">
        <f>100+25+(100-TRUNC(V134/W134*100))</f>
        <v>164</v>
      </c>
      <c r="Y134" s="5">
        <v>12</v>
      </c>
      <c r="Z134" s="6">
        <v>32</v>
      </c>
      <c r="AA134" s="7">
        <f t="shared" ref="AA134:AA135" si="81">100+50+(100-TRUNC(Y134/Z134*100))</f>
        <v>213</v>
      </c>
      <c r="AB134" s="5"/>
      <c r="AC134" s="6"/>
      <c r="AD134" s="6"/>
      <c r="AE134" s="7"/>
      <c r="AF134" s="5"/>
      <c r="AG134" s="6"/>
      <c r="AH134" s="6"/>
      <c r="AI134" s="7"/>
      <c r="AJ134" s="5"/>
      <c r="AK134" s="6"/>
      <c r="AL134" s="6"/>
      <c r="AM134" s="7"/>
      <c r="AN134" s="5"/>
      <c r="AO134" s="6"/>
      <c r="AP134" s="6"/>
      <c r="AQ134" s="7"/>
      <c r="AR134" s="5"/>
      <c r="AS134" s="6"/>
      <c r="AT134" s="6"/>
      <c r="AU134" s="7"/>
      <c r="AV134" s="5"/>
      <c r="AW134" s="6"/>
      <c r="AX134" s="6"/>
      <c r="AY134" s="7"/>
      <c r="AZ134" s="5"/>
      <c r="BA134" s="6"/>
      <c r="BB134" s="6"/>
      <c r="BC134" s="7"/>
      <c r="BD134" s="5"/>
      <c r="BE134" s="6"/>
      <c r="BF134" s="6"/>
      <c r="BG134" s="7"/>
    </row>
    <row r="135" spans="1:59" s="24" customFormat="1" x14ac:dyDescent="0.3">
      <c r="A135" s="6" t="s">
        <v>42</v>
      </c>
      <c r="B135" s="6" t="s">
        <v>15</v>
      </c>
      <c r="C135" s="7"/>
      <c r="D135" s="5">
        <v>3</v>
      </c>
      <c r="E135" s="6">
        <v>19</v>
      </c>
      <c r="F135" s="7">
        <f t="shared" si="78"/>
        <v>185</v>
      </c>
      <c r="G135" s="5"/>
      <c r="H135" s="6"/>
      <c r="I135" s="7"/>
      <c r="J135" s="5">
        <v>20</v>
      </c>
      <c r="K135" s="6">
        <v>33</v>
      </c>
      <c r="L135" s="7">
        <f t="shared" ref="L135" si="82">100+0+(100-TRUNC(J135/K135*100))</f>
        <v>140</v>
      </c>
      <c r="M135" s="5">
        <v>5</v>
      </c>
      <c r="N135" s="6">
        <v>13</v>
      </c>
      <c r="O135" s="7">
        <f t="shared" si="79"/>
        <v>237</v>
      </c>
      <c r="P135" s="5"/>
      <c r="Q135" s="6"/>
      <c r="R135" s="7"/>
      <c r="S135" s="5"/>
      <c r="T135" s="6"/>
      <c r="U135" s="7"/>
      <c r="V135" s="5"/>
      <c r="W135" s="6"/>
      <c r="X135" s="7"/>
      <c r="Y135" s="5">
        <v>20</v>
      </c>
      <c r="Z135" s="6">
        <v>32</v>
      </c>
      <c r="AA135" s="7">
        <f t="shared" si="81"/>
        <v>188</v>
      </c>
      <c r="AB135" s="5"/>
      <c r="AC135" s="6"/>
      <c r="AD135" s="6"/>
      <c r="AE135" s="7"/>
      <c r="AF135" s="5"/>
      <c r="AG135" s="6"/>
      <c r="AH135" s="6"/>
      <c r="AI135" s="7"/>
      <c r="AJ135" s="5"/>
      <c r="AK135" s="6"/>
      <c r="AL135" s="6"/>
      <c r="AM135" s="7"/>
      <c r="AN135" s="5"/>
      <c r="AO135" s="6"/>
      <c r="AP135" s="6"/>
      <c r="AQ135" s="7"/>
      <c r="AR135" s="5"/>
      <c r="AS135" s="6"/>
      <c r="AT135" s="6"/>
      <c r="AU135" s="7"/>
      <c r="AV135" s="5"/>
      <c r="AW135" s="6"/>
      <c r="AX135" s="6"/>
      <c r="AY135" s="7"/>
      <c r="AZ135" s="5"/>
      <c r="BA135" s="6"/>
      <c r="BB135" s="6"/>
      <c r="BC135" s="7"/>
      <c r="BD135" s="5"/>
      <c r="BE135" s="6"/>
      <c r="BF135" s="6"/>
      <c r="BG135" s="7"/>
    </row>
    <row r="136" spans="1:59" s="24" customFormat="1" x14ac:dyDescent="0.3">
      <c r="A136" s="6" t="s">
        <v>75</v>
      </c>
      <c r="B136" s="6" t="s">
        <v>11</v>
      </c>
      <c r="C136" s="7"/>
      <c r="D136" s="5">
        <v>4</v>
      </c>
      <c r="E136" s="6">
        <v>19</v>
      </c>
      <c r="F136" s="7">
        <f t="shared" si="78"/>
        <v>179</v>
      </c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>
        <v>4</v>
      </c>
      <c r="T136" s="6">
        <v>14</v>
      </c>
      <c r="U136" s="7">
        <f t="shared" ref="U136" si="83">100+0+(100-TRUNC(S136/T136*100))</f>
        <v>172</v>
      </c>
      <c r="V136" s="5"/>
      <c r="W136" s="6"/>
      <c r="X136" s="7"/>
      <c r="Y136" s="5"/>
      <c r="Z136" s="6"/>
      <c r="AA136" s="7"/>
      <c r="AB136" s="5"/>
      <c r="AC136" s="6"/>
      <c r="AD136" s="6"/>
      <c r="AE136" s="7"/>
      <c r="AF136" s="5"/>
      <c r="AG136" s="6"/>
      <c r="AH136" s="6"/>
      <c r="AI136" s="7"/>
      <c r="AJ136" s="5"/>
      <c r="AK136" s="6"/>
      <c r="AL136" s="6"/>
      <c r="AM136" s="7"/>
      <c r="AN136" s="5"/>
      <c r="AO136" s="6"/>
      <c r="AP136" s="6"/>
      <c r="AQ136" s="7"/>
      <c r="AR136" s="5"/>
      <c r="AS136" s="6"/>
      <c r="AT136" s="6"/>
      <c r="AU136" s="7"/>
      <c r="AV136" s="5"/>
      <c r="AW136" s="6"/>
      <c r="AX136" s="6"/>
      <c r="AY136" s="7"/>
      <c r="AZ136" s="5"/>
      <c r="BA136" s="6"/>
      <c r="BB136" s="6"/>
      <c r="BC136" s="7"/>
      <c r="BD136" s="5"/>
      <c r="BE136" s="6"/>
      <c r="BF136" s="6"/>
      <c r="BG136" s="7"/>
    </row>
    <row r="137" spans="1:59" s="24" customFormat="1" x14ac:dyDescent="0.3">
      <c r="A137" s="6" t="s">
        <v>40</v>
      </c>
      <c r="B137" s="6" t="s">
        <v>9</v>
      </c>
      <c r="C137" s="7"/>
      <c r="D137" s="5">
        <v>6</v>
      </c>
      <c r="E137" s="6">
        <v>19</v>
      </c>
      <c r="F137" s="7">
        <f t="shared" si="78"/>
        <v>169</v>
      </c>
      <c r="G137" s="5">
        <v>3</v>
      </c>
      <c r="H137" s="6">
        <v>10</v>
      </c>
      <c r="I137" s="7">
        <f t="shared" ref="I137:I138" si="84">100+0+(100-TRUNC(G137/H137*100))</f>
        <v>170</v>
      </c>
      <c r="J137" s="5">
        <v>30</v>
      </c>
      <c r="K137" s="6">
        <v>33</v>
      </c>
      <c r="L137" s="7">
        <f t="shared" ref="L137:L138" si="85">100+0+(100-TRUNC(J137/K137*100))</f>
        <v>110</v>
      </c>
      <c r="M137" s="5">
        <v>8</v>
      </c>
      <c r="N137" s="6">
        <v>13</v>
      </c>
      <c r="O137" s="7">
        <f>100+75+(100-TRUNC(M137/N137*100))</f>
        <v>214</v>
      </c>
      <c r="P137" s="5">
        <v>2</v>
      </c>
      <c r="Q137" s="6">
        <v>6</v>
      </c>
      <c r="R137" s="7">
        <f t="shared" ref="R137" si="86">100+0+(100-TRUNC(P137/Q137*100))</f>
        <v>167</v>
      </c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6"/>
      <c r="AE137" s="7"/>
      <c r="AF137" s="5"/>
      <c r="AG137" s="6"/>
      <c r="AH137" s="6"/>
      <c r="AI137" s="7"/>
      <c r="AJ137" s="5"/>
      <c r="AK137" s="6"/>
      <c r="AL137" s="6"/>
      <c r="AM137" s="7"/>
      <c r="AN137" s="5"/>
      <c r="AO137" s="6"/>
      <c r="AP137" s="6"/>
      <c r="AQ137" s="7"/>
      <c r="AR137" s="5"/>
      <c r="AS137" s="6"/>
      <c r="AT137" s="6"/>
      <c r="AU137" s="7"/>
      <c r="AV137" s="5"/>
      <c r="AW137" s="6"/>
      <c r="AX137" s="6"/>
      <c r="AY137" s="7"/>
      <c r="AZ137" s="5"/>
      <c r="BA137" s="6"/>
      <c r="BB137" s="6"/>
      <c r="BC137" s="7"/>
      <c r="BD137" s="5"/>
      <c r="BE137" s="6"/>
      <c r="BF137" s="6"/>
      <c r="BG137" s="7"/>
    </row>
    <row r="138" spans="1:59" s="24" customFormat="1" x14ac:dyDescent="0.3">
      <c r="A138" s="6" t="s">
        <v>74</v>
      </c>
      <c r="B138" s="6" t="s">
        <v>32</v>
      </c>
      <c r="C138" s="7"/>
      <c r="D138" s="5">
        <v>7</v>
      </c>
      <c r="E138" s="6">
        <v>19</v>
      </c>
      <c r="F138" s="7">
        <f t="shared" si="78"/>
        <v>164</v>
      </c>
      <c r="G138" s="5">
        <v>5</v>
      </c>
      <c r="H138" s="6">
        <v>10</v>
      </c>
      <c r="I138" s="7">
        <f t="shared" si="84"/>
        <v>150</v>
      </c>
      <c r="J138" s="5">
        <v>19</v>
      </c>
      <c r="K138" s="6">
        <v>24</v>
      </c>
      <c r="L138" s="7">
        <f t="shared" si="85"/>
        <v>121</v>
      </c>
      <c r="M138" s="5"/>
      <c r="N138" s="6"/>
      <c r="O138" s="7"/>
      <c r="P138" s="5"/>
      <c r="Q138" s="6"/>
      <c r="R138" s="7"/>
      <c r="S138" s="5"/>
      <c r="T138" s="6"/>
      <c r="U138" s="7"/>
      <c r="V138" s="5">
        <v>31</v>
      </c>
      <c r="W138" s="6">
        <v>31</v>
      </c>
      <c r="X138" s="7">
        <f>100+25+(100-TRUNC(V138/W138*100))</f>
        <v>125</v>
      </c>
      <c r="Y138" s="5">
        <v>32</v>
      </c>
      <c r="Z138" s="6">
        <v>32</v>
      </c>
      <c r="AA138" s="7">
        <f>100+50+(100-TRUNC(Y138/Z138*100))</f>
        <v>150</v>
      </c>
      <c r="AB138" s="5"/>
      <c r="AC138" s="6"/>
      <c r="AD138" s="6"/>
      <c r="AE138" s="7"/>
      <c r="AF138" s="5"/>
      <c r="AG138" s="6"/>
      <c r="AH138" s="6"/>
      <c r="AI138" s="7"/>
      <c r="AJ138" s="5"/>
      <c r="AK138" s="6"/>
      <c r="AL138" s="6"/>
      <c r="AM138" s="7"/>
      <c r="AN138" s="5"/>
      <c r="AO138" s="6"/>
      <c r="AP138" s="6"/>
      <c r="AQ138" s="7"/>
      <c r="AR138" s="5"/>
      <c r="AS138" s="6"/>
      <c r="AT138" s="6"/>
      <c r="AU138" s="7"/>
      <c r="AV138" s="5"/>
      <c r="AW138" s="6"/>
      <c r="AX138" s="6"/>
      <c r="AY138" s="7"/>
      <c r="AZ138" s="5"/>
      <c r="BA138" s="6"/>
      <c r="BB138" s="6"/>
      <c r="BC138" s="7"/>
      <c r="BD138" s="5"/>
      <c r="BE138" s="6"/>
      <c r="BF138" s="6"/>
      <c r="BG138" s="7"/>
    </row>
    <row r="139" spans="1:59" x14ac:dyDescent="0.3">
      <c r="A139" s="6" t="s">
        <v>101</v>
      </c>
      <c r="B139" s="6" t="s">
        <v>11</v>
      </c>
      <c r="C139" s="7"/>
      <c r="D139" s="5">
        <v>8</v>
      </c>
      <c r="E139" s="6">
        <v>19</v>
      </c>
      <c r="F139" s="7">
        <f t="shared" si="78"/>
        <v>158</v>
      </c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6"/>
      <c r="AE139" s="7"/>
      <c r="AF139" s="5"/>
      <c r="AG139" s="6"/>
      <c r="AH139" s="6"/>
      <c r="AI139" s="7"/>
      <c r="AJ139" s="5"/>
      <c r="AK139" s="6"/>
      <c r="AL139" s="6"/>
      <c r="AM139" s="7"/>
      <c r="AN139" s="5"/>
      <c r="AO139" s="6"/>
      <c r="AP139" s="6"/>
      <c r="AQ139" s="7"/>
      <c r="AR139" s="5"/>
      <c r="AS139" s="6"/>
      <c r="AT139" s="6"/>
      <c r="AU139" s="7"/>
      <c r="AV139" s="5"/>
      <c r="AW139" s="6"/>
      <c r="AX139" s="6"/>
      <c r="AY139" s="7"/>
      <c r="AZ139" s="5"/>
      <c r="BA139" s="6"/>
      <c r="BB139" s="6"/>
      <c r="BC139" s="7"/>
      <c r="BD139" s="5"/>
      <c r="BE139" s="6"/>
      <c r="BF139" s="6"/>
      <c r="BG139" s="7"/>
    </row>
    <row r="140" spans="1:59" x14ac:dyDescent="0.3">
      <c r="A140" s="6" t="s">
        <v>43</v>
      </c>
      <c r="B140" s="6" t="s">
        <v>9</v>
      </c>
      <c r="C140" s="7"/>
      <c r="D140" s="5">
        <v>9</v>
      </c>
      <c r="E140" s="6">
        <v>19</v>
      </c>
      <c r="F140" s="7">
        <f t="shared" si="78"/>
        <v>153</v>
      </c>
      <c r="G140" s="5">
        <v>8</v>
      </c>
      <c r="H140" s="6">
        <v>10</v>
      </c>
      <c r="I140" s="7">
        <f t="shared" ref="I140" si="87">100+0+(100-TRUNC(G140/H140*100))</f>
        <v>120</v>
      </c>
      <c r="J140" s="5"/>
      <c r="K140" s="6"/>
      <c r="L140" s="7"/>
      <c r="M140" s="5"/>
      <c r="N140" s="6"/>
      <c r="O140" s="7"/>
      <c r="P140" s="5">
        <v>5</v>
      </c>
      <c r="Q140" s="6">
        <v>6</v>
      </c>
      <c r="R140" s="7">
        <f t="shared" ref="R140" si="88">100+0+(100-TRUNC(P140/Q140*100))</f>
        <v>117</v>
      </c>
      <c r="S140" s="5">
        <v>10</v>
      </c>
      <c r="T140" s="6">
        <v>14</v>
      </c>
      <c r="U140" s="7">
        <f t="shared" ref="U140" si="89">100+0+(100-TRUNC(S140/T140*100))</f>
        <v>129</v>
      </c>
      <c r="V140" s="5"/>
      <c r="W140" s="6"/>
      <c r="X140" s="7"/>
      <c r="Y140" s="5"/>
      <c r="Z140" s="6"/>
      <c r="AA140" s="7"/>
      <c r="AB140" s="5"/>
      <c r="AC140" s="6"/>
      <c r="AD140" s="6"/>
      <c r="AE140" s="7"/>
      <c r="AF140" s="5"/>
      <c r="AG140" s="6"/>
      <c r="AH140" s="6"/>
      <c r="AI140" s="7"/>
      <c r="AJ140" s="5"/>
      <c r="AK140" s="6"/>
      <c r="AL140" s="6"/>
      <c r="AM140" s="7"/>
      <c r="AN140" s="5"/>
      <c r="AO140" s="6"/>
      <c r="AP140" s="6"/>
      <c r="AQ140" s="7"/>
      <c r="AR140" s="5"/>
      <c r="AS140" s="6"/>
      <c r="AT140" s="6"/>
      <c r="AU140" s="7"/>
      <c r="AV140" s="5"/>
      <c r="AW140" s="6"/>
      <c r="AX140" s="6"/>
      <c r="AY140" s="7"/>
      <c r="AZ140" s="5"/>
      <c r="BA140" s="6"/>
      <c r="BB140" s="6"/>
      <c r="BC140" s="7"/>
      <c r="BD140" s="5"/>
      <c r="BE140" s="6"/>
      <c r="BF140" s="6"/>
      <c r="BG140" s="7"/>
    </row>
    <row r="141" spans="1:59" s="24" customFormat="1" x14ac:dyDescent="0.3">
      <c r="A141" s="54" t="s">
        <v>102</v>
      </c>
      <c r="B141" s="54" t="s">
        <v>11</v>
      </c>
      <c r="C141" s="55"/>
      <c r="D141" s="5">
        <v>11</v>
      </c>
      <c r="E141" s="6">
        <v>19</v>
      </c>
      <c r="F141" s="7">
        <f t="shared" si="78"/>
        <v>143</v>
      </c>
      <c r="G141" s="5"/>
      <c r="H141" s="6"/>
      <c r="I141" s="7"/>
      <c r="J141" s="5">
        <v>21</v>
      </c>
      <c r="K141" s="6">
        <v>24</v>
      </c>
      <c r="L141" s="7">
        <f t="shared" ref="L141:L142" si="90">100+0+(100-TRUNC(J141/K141*100))</f>
        <v>113</v>
      </c>
      <c r="M141" s="15"/>
      <c r="N141" s="16"/>
      <c r="O141" s="7"/>
      <c r="P141" s="15"/>
      <c r="Q141" s="1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6"/>
      <c r="AE141" s="7"/>
      <c r="AF141" s="5"/>
      <c r="AG141" s="6"/>
      <c r="AH141" s="6"/>
      <c r="AI141" s="7"/>
      <c r="AJ141" s="5"/>
      <c r="AK141" s="6"/>
      <c r="AL141" s="6"/>
      <c r="AM141" s="7"/>
      <c r="AN141" s="5"/>
      <c r="AO141" s="6"/>
      <c r="AP141" s="6"/>
      <c r="AQ141" s="7"/>
      <c r="AR141" s="5"/>
      <c r="AS141" s="6"/>
      <c r="AT141" s="6"/>
      <c r="AU141" s="7"/>
      <c r="AV141" s="5"/>
      <c r="AW141" s="6"/>
      <c r="AX141" s="6"/>
      <c r="AY141" s="7"/>
      <c r="AZ141" s="5"/>
      <c r="BA141" s="6"/>
      <c r="BB141" s="6"/>
      <c r="BC141" s="7"/>
      <c r="BD141" s="5"/>
      <c r="BE141" s="6"/>
      <c r="BF141" s="6"/>
      <c r="BG141" s="7"/>
    </row>
    <row r="142" spans="1:59" x14ac:dyDescent="0.3">
      <c r="A142" s="54" t="s">
        <v>103</v>
      </c>
      <c r="B142" s="54" t="s">
        <v>11</v>
      </c>
      <c r="C142" s="55"/>
      <c r="D142" s="5">
        <v>13</v>
      </c>
      <c r="E142" s="6">
        <v>19</v>
      </c>
      <c r="F142" s="7">
        <f t="shared" si="78"/>
        <v>132</v>
      </c>
      <c r="G142" s="5"/>
      <c r="H142" s="6"/>
      <c r="I142" s="7"/>
      <c r="J142" s="5">
        <v>22</v>
      </c>
      <c r="K142" s="6">
        <v>24</v>
      </c>
      <c r="L142" s="7">
        <f t="shared" si="90"/>
        <v>109</v>
      </c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6"/>
      <c r="AE142" s="7"/>
      <c r="AF142" s="5"/>
      <c r="AG142" s="6"/>
      <c r="AH142" s="6"/>
      <c r="AI142" s="7"/>
      <c r="AJ142" s="5"/>
      <c r="AK142" s="6"/>
      <c r="AL142" s="6"/>
      <c r="AM142" s="7"/>
      <c r="AN142" s="5"/>
      <c r="AO142" s="6"/>
      <c r="AP142" s="6"/>
      <c r="AQ142" s="7"/>
      <c r="AR142" s="5"/>
      <c r="AS142" s="6"/>
      <c r="AT142" s="6"/>
      <c r="AU142" s="7"/>
      <c r="AV142" s="5"/>
      <c r="AW142" s="6"/>
      <c r="AX142" s="6"/>
      <c r="AY142" s="7"/>
      <c r="AZ142" s="5"/>
      <c r="BA142" s="6"/>
      <c r="BB142" s="6"/>
      <c r="BC142" s="7"/>
      <c r="BD142" s="5"/>
      <c r="BE142" s="6"/>
      <c r="BF142" s="6"/>
      <c r="BG142" s="7"/>
    </row>
    <row r="143" spans="1:59" x14ac:dyDescent="0.3">
      <c r="A143" s="54" t="s">
        <v>41</v>
      </c>
      <c r="B143" s="54" t="s">
        <v>11</v>
      </c>
      <c r="C143" s="55"/>
      <c r="D143" s="5">
        <v>14</v>
      </c>
      <c r="E143" s="6">
        <v>19</v>
      </c>
      <c r="F143" s="7">
        <f t="shared" si="78"/>
        <v>127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6"/>
      <c r="AE143" s="7"/>
      <c r="AF143" s="5"/>
      <c r="AG143" s="6"/>
      <c r="AH143" s="6"/>
      <c r="AI143" s="7"/>
      <c r="AJ143" s="5"/>
      <c r="AK143" s="6"/>
      <c r="AL143" s="6"/>
      <c r="AM143" s="7"/>
      <c r="AN143" s="5"/>
      <c r="AO143" s="6"/>
      <c r="AP143" s="6"/>
      <c r="AQ143" s="7"/>
      <c r="AR143" s="5"/>
      <c r="AS143" s="6"/>
      <c r="AT143" s="6"/>
      <c r="AU143" s="7"/>
      <c r="AV143" s="5"/>
      <c r="AW143" s="6"/>
      <c r="AX143" s="6"/>
      <c r="AY143" s="7"/>
      <c r="AZ143" s="5"/>
      <c r="BA143" s="6"/>
      <c r="BB143" s="6"/>
      <c r="BC143" s="7"/>
      <c r="BD143" s="5"/>
      <c r="BE143" s="6"/>
      <c r="BF143" s="6"/>
      <c r="BG143" s="7"/>
    </row>
    <row r="144" spans="1:59" x14ac:dyDescent="0.3">
      <c r="A144" s="54" t="s">
        <v>51</v>
      </c>
      <c r="B144" s="54" t="s">
        <v>9</v>
      </c>
      <c r="C144" s="55"/>
      <c r="D144" s="5">
        <v>15</v>
      </c>
      <c r="E144" s="6">
        <v>19</v>
      </c>
      <c r="F144" s="7">
        <f t="shared" si="78"/>
        <v>122</v>
      </c>
      <c r="G144" s="5">
        <v>10</v>
      </c>
      <c r="H144" s="6">
        <v>10</v>
      </c>
      <c r="I144" s="7">
        <f t="shared" ref="I144:I145" si="91">100+0+(100-TRUNC(G144/H144*100))</f>
        <v>100</v>
      </c>
      <c r="J144" s="5">
        <v>32</v>
      </c>
      <c r="K144" s="6">
        <v>33</v>
      </c>
      <c r="L144" s="7">
        <f t="shared" ref="L144" si="92">100+0+(100-TRUNC(J144/K144*100))</f>
        <v>104</v>
      </c>
      <c r="M144" s="5">
        <v>12</v>
      </c>
      <c r="N144" s="6">
        <v>13</v>
      </c>
      <c r="O144" s="7">
        <f t="shared" ref="O144:O145" si="93">100+75+(100-TRUNC(M144/N144*100))</f>
        <v>183</v>
      </c>
      <c r="P144" s="5">
        <v>6</v>
      </c>
      <c r="Q144" s="6">
        <v>6</v>
      </c>
      <c r="R144" s="7">
        <f t="shared" ref="R144" si="94">100+0+(100-TRUNC(P144/Q144*100))</f>
        <v>100</v>
      </c>
      <c r="S144" s="5">
        <v>12</v>
      </c>
      <c r="T144" s="6">
        <v>14</v>
      </c>
      <c r="U144" s="7">
        <f t="shared" ref="U144" si="95">100+0+(100-TRUNC(S144/T144*100))</f>
        <v>115</v>
      </c>
      <c r="V144" s="5"/>
      <c r="W144" s="6"/>
      <c r="X144" s="7"/>
      <c r="Y144" s="5"/>
      <c r="Z144" s="6"/>
      <c r="AA144" s="7"/>
      <c r="AB144" s="5"/>
      <c r="AC144" s="6"/>
      <c r="AD144" s="6"/>
      <c r="AE144" s="7"/>
      <c r="AF144" s="5"/>
      <c r="AG144" s="6"/>
      <c r="AH144" s="6"/>
      <c r="AI144" s="7"/>
      <c r="AJ144" s="5"/>
      <c r="AK144" s="6"/>
      <c r="AL144" s="6"/>
      <c r="AM144" s="7"/>
      <c r="AN144" s="5"/>
      <c r="AO144" s="6"/>
      <c r="AP144" s="6"/>
      <c r="AQ144" s="7"/>
      <c r="AR144" s="5"/>
      <c r="AS144" s="6"/>
      <c r="AT144" s="6"/>
      <c r="AU144" s="7"/>
      <c r="AV144" s="5"/>
      <c r="AW144" s="6"/>
      <c r="AX144" s="6"/>
      <c r="AY144" s="7"/>
      <c r="AZ144" s="5"/>
      <c r="BA144" s="6"/>
      <c r="BB144" s="6"/>
      <c r="BC144" s="7"/>
      <c r="BD144" s="5"/>
      <c r="BE144" s="6"/>
      <c r="BF144" s="6"/>
      <c r="BG144" s="7"/>
    </row>
    <row r="145" spans="1:59" x14ac:dyDescent="0.3">
      <c r="A145" s="54" t="s">
        <v>71</v>
      </c>
      <c r="B145" s="54" t="s">
        <v>9</v>
      </c>
      <c r="C145" s="55"/>
      <c r="D145" s="5">
        <v>16</v>
      </c>
      <c r="E145" s="6">
        <v>19</v>
      </c>
      <c r="F145" s="7">
        <f t="shared" si="78"/>
        <v>116</v>
      </c>
      <c r="G145" s="5">
        <v>9</v>
      </c>
      <c r="H145" s="6">
        <v>10</v>
      </c>
      <c r="I145" s="7">
        <f t="shared" si="91"/>
        <v>110</v>
      </c>
      <c r="J145" s="5"/>
      <c r="K145" s="6"/>
      <c r="L145" s="7"/>
      <c r="M145" s="5">
        <v>7</v>
      </c>
      <c r="N145" s="6">
        <v>8</v>
      </c>
      <c r="O145" s="7">
        <f t="shared" si="93"/>
        <v>188</v>
      </c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6"/>
      <c r="AE145" s="7"/>
      <c r="AF145" s="5"/>
      <c r="AG145" s="6"/>
      <c r="AH145" s="6"/>
      <c r="AI145" s="7"/>
      <c r="AJ145" s="5"/>
      <c r="AK145" s="6"/>
      <c r="AL145" s="6"/>
      <c r="AM145" s="7"/>
      <c r="AN145" s="5"/>
      <c r="AO145" s="6"/>
      <c r="AP145" s="6"/>
      <c r="AQ145" s="7"/>
      <c r="AR145" s="5"/>
      <c r="AS145" s="6"/>
      <c r="AT145" s="6"/>
      <c r="AU145" s="7"/>
      <c r="AV145" s="5"/>
      <c r="AW145" s="6"/>
      <c r="AX145" s="6"/>
      <c r="AY145" s="7"/>
      <c r="AZ145" s="5"/>
      <c r="BA145" s="6"/>
      <c r="BB145" s="6"/>
      <c r="BC145" s="7"/>
      <c r="BD145" s="5"/>
      <c r="BE145" s="6"/>
      <c r="BF145" s="6"/>
      <c r="BG145" s="7"/>
    </row>
    <row r="146" spans="1:59" x14ac:dyDescent="0.3">
      <c r="A146" s="54" t="s">
        <v>65</v>
      </c>
      <c r="B146" s="54" t="s">
        <v>11</v>
      </c>
      <c r="C146" s="55"/>
      <c r="D146" s="5">
        <v>17</v>
      </c>
      <c r="E146" s="6">
        <v>19</v>
      </c>
      <c r="F146" s="7">
        <f t="shared" si="78"/>
        <v>111</v>
      </c>
      <c r="G146" s="5"/>
      <c r="H146" s="6"/>
      <c r="I146" s="7"/>
      <c r="J146" s="5"/>
      <c r="K146" s="6"/>
      <c r="L146" s="7"/>
      <c r="M146" s="5"/>
      <c r="N146" s="6"/>
      <c r="O146" s="7"/>
      <c r="P146" s="5">
        <v>9</v>
      </c>
      <c r="Q146" s="6">
        <v>12</v>
      </c>
      <c r="R146" s="7">
        <f t="shared" ref="R146" si="96">100+0+(100-TRUNC(P146/Q146*100))</f>
        <v>125</v>
      </c>
      <c r="S146" s="5">
        <v>11</v>
      </c>
      <c r="T146" s="6">
        <v>14</v>
      </c>
      <c r="U146" s="7">
        <f t="shared" ref="U146" si="97">100+0+(100-TRUNC(S146/T146*100))</f>
        <v>122</v>
      </c>
      <c r="V146" s="5"/>
      <c r="W146" s="6"/>
      <c r="X146" s="7"/>
      <c r="Y146" s="5"/>
      <c r="Z146" s="6"/>
      <c r="AA146" s="7"/>
      <c r="AB146" s="5"/>
      <c r="AC146" s="6"/>
      <c r="AD146" s="6"/>
      <c r="AE146" s="7"/>
      <c r="AF146" s="5"/>
      <c r="AG146" s="6"/>
      <c r="AH146" s="6"/>
      <c r="AI146" s="7"/>
      <c r="AJ146" s="5"/>
      <c r="AK146" s="6"/>
      <c r="AL146" s="6"/>
      <c r="AM146" s="7"/>
      <c r="AN146" s="5"/>
      <c r="AO146" s="6"/>
      <c r="AP146" s="6"/>
      <c r="AQ146" s="7"/>
      <c r="AR146" s="5"/>
      <c r="AS146" s="6"/>
      <c r="AT146" s="6"/>
      <c r="AU146" s="7"/>
      <c r="AV146" s="5"/>
      <c r="AW146" s="6"/>
      <c r="AX146" s="6"/>
      <c r="AY146" s="7"/>
      <c r="AZ146" s="5"/>
      <c r="BA146" s="6"/>
      <c r="BB146" s="6"/>
      <c r="BC146" s="7"/>
      <c r="BD146" s="5"/>
      <c r="BE146" s="6"/>
      <c r="BF146" s="6"/>
      <c r="BG146" s="7"/>
    </row>
    <row r="147" spans="1:59" x14ac:dyDescent="0.3">
      <c r="A147" s="54" t="s">
        <v>44</v>
      </c>
      <c r="B147" s="54" t="s">
        <v>11</v>
      </c>
      <c r="C147" s="55"/>
      <c r="D147" s="5">
        <v>18</v>
      </c>
      <c r="E147" s="6">
        <v>19</v>
      </c>
      <c r="F147" s="7">
        <f t="shared" si="78"/>
        <v>106</v>
      </c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6"/>
      <c r="AE147" s="7"/>
      <c r="AF147" s="5"/>
      <c r="AG147" s="6"/>
      <c r="AH147" s="6"/>
      <c r="AI147" s="7"/>
      <c r="AJ147" s="5"/>
      <c r="AK147" s="6"/>
      <c r="AL147" s="6"/>
      <c r="AM147" s="7"/>
      <c r="AN147" s="5"/>
      <c r="AO147" s="6"/>
      <c r="AP147" s="6"/>
      <c r="AQ147" s="7"/>
      <c r="AR147" s="5"/>
      <c r="AS147" s="6"/>
      <c r="AT147" s="6"/>
      <c r="AU147" s="7"/>
      <c r="AV147" s="5"/>
      <c r="AW147" s="6"/>
      <c r="AX147" s="6"/>
      <c r="AY147" s="7"/>
      <c r="AZ147" s="5"/>
      <c r="BA147" s="6"/>
      <c r="BB147" s="6"/>
      <c r="BC147" s="7"/>
      <c r="BD147" s="5"/>
      <c r="BE147" s="6"/>
      <c r="BF147" s="6"/>
      <c r="BG147" s="7"/>
    </row>
    <row r="148" spans="1:59" x14ac:dyDescent="0.3">
      <c r="A148" s="54" t="s">
        <v>104</v>
      </c>
      <c r="B148" s="54" t="s">
        <v>11</v>
      </c>
      <c r="C148" s="55"/>
      <c r="D148" s="5">
        <v>19</v>
      </c>
      <c r="E148" s="6">
        <v>19</v>
      </c>
      <c r="F148" s="7">
        <f t="shared" si="78"/>
        <v>100</v>
      </c>
      <c r="G148" s="5"/>
      <c r="H148" s="6"/>
      <c r="I148" s="7"/>
      <c r="J148" s="5"/>
      <c r="K148" s="6"/>
      <c r="L148" s="7"/>
      <c r="M148" s="15"/>
      <c r="N148" s="16"/>
      <c r="O148" s="7"/>
      <c r="P148" s="15"/>
      <c r="Q148" s="1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15"/>
      <c r="AC148" s="16"/>
      <c r="AD148" s="16"/>
      <c r="AE148" s="7"/>
      <c r="AF148" s="5"/>
      <c r="AG148" s="6"/>
      <c r="AH148" s="6"/>
      <c r="AI148" s="7"/>
      <c r="AJ148" s="5"/>
      <c r="AK148" s="6"/>
      <c r="AL148" s="6"/>
      <c r="AM148" s="7"/>
      <c r="AN148" s="5"/>
      <c r="AO148" s="6"/>
      <c r="AP148" s="6"/>
      <c r="AQ148" s="7"/>
      <c r="AR148" s="5"/>
      <c r="AS148" s="6"/>
      <c r="AT148" s="6"/>
      <c r="AU148" s="7"/>
      <c r="AV148" s="5"/>
      <c r="AW148" s="6"/>
      <c r="AX148" s="6"/>
      <c r="AY148" s="7"/>
      <c r="AZ148" s="5"/>
      <c r="BA148" s="6"/>
      <c r="BB148" s="6"/>
      <c r="BC148" s="7"/>
      <c r="BD148" s="5"/>
      <c r="BE148" s="6"/>
      <c r="BF148" s="6"/>
      <c r="BG148" s="7"/>
    </row>
    <row r="149" spans="1:59" x14ac:dyDescent="0.3">
      <c r="A149" s="54" t="s">
        <v>141</v>
      </c>
      <c r="B149" s="54" t="s">
        <v>45</v>
      </c>
      <c r="C149" s="55"/>
      <c r="D149" s="5"/>
      <c r="E149" s="6"/>
      <c r="F149" s="7"/>
      <c r="G149" s="5">
        <v>1</v>
      </c>
      <c r="H149" s="6">
        <v>10</v>
      </c>
      <c r="I149" s="7">
        <f t="shared" ref="I149:I152" si="98">100+0+(100-TRUNC(G149/H149*100))</f>
        <v>190</v>
      </c>
      <c r="J149" s="5">
        <v>23</v>
      </c>
      <c r="K149" s="6">
        <v>33</v>
      </c>
      <c r="L149" s="7">
        <f t="shared" ref="L149:L150" si="99">100+0+(100-TRUNC(J149/K149*100))</f>
        <v>131</v>
      </c>
      <c r="M149" s="5"/>
      <c r="N149" s="6"/>
      <c r="O149" s="7"/>
      <c r="P149" s="5"/>
      <c r="Q149" s="6"/>
      <c r="R149" s="7"/>
      <c r="S149" s="5"/>
      <c r="T149" s="6"/>
      <c r="U149" s="7"/>
      <c r="V149" s="5">
        <v>8</v>
      </c>
      <c r="W149" s="6">
        <v>36</v>
      </c>
      <c r="X149" s="7">
        <f>100+25+(100-TRUNC(V149/W149*100))</f>
        <v>203</v>
      </c>
      <c r="Y149" s="5">
        <v>8</v>
      </c>
      <c r="Z149" s="6">
        <v>68</v>
      </c>
      <c r="AA149" s="7">
        <f t="shared" ref="AA149:AA150" si="100">100+50+(100-TRUNC(Y149/Z149*100))</f>
        <v>239</v>
      </c>
      <c r="AB149" s="5"/>
      <c r="AC149" s="6"/>
      <c r="AD149" s="6"/>
      <c r="AE149" s="7"/>
      <c r="AF149" s="5"/>
      <c r="AG149" s="6"/>
      <c r="AH149" s="6"/>
      <c r="AI149" s="7"/>
      <c r="AJ149" s="5"/>
      <c r="AK149" s="6"/>
      <c r="AL149" s="6"/>
      <c r="AM149" s="7"/>
      <c r="AN149" s="5"/>
      <c r="AO149" s="6"/>
      <c r="AP149" s="6"/>
      <c r="AQ149" s="7"/>
      <c r="AR149" s="5"/>
      <c r="AS149" s="6"/>
      <c r="AT149" s="6"/>
      <c r="AU149" s="7"/>
      <c r="AV149" s="5"/>
      <c r="AW149" s="6"/>
      <c r="AX149" s="6"/>
      <c r="AY149" s="7"/>
      <c r="AZ149" s="5"/>
      <c r="BA149" s="6"/>
      <c r="BB149" s="6"/>
      <c r="BC149" s="7"/>
      <c r="BD149" s="5"/>
      <c r="BE149" s="6"/>
      <c r="BF149" s="6"/>
      <c r="BG149" s="7"/>
    </row>
    <row r="150" spans="1:59" x14ac:dyDescent="0.3">
      <c r="A150" s="54" t="s">
        <v>142</v>
      </c>
      <c r="B150" s="54" t="s">
        <v>15</v>
      </c>
      <c r="C150" s="55"/>
      <c r="D150" s="5"/>
      <c r="E150" s="6"/>
      <c r="F150" s="7"/>
      <c r="G150" s="5">
        <v>2</v>
      </c>
      <c r="H150" s="6">
        <v>10</v>
      </c>
      <c r="I150" s="7">
        <f t="shared" si="98"/>
        <v>180</v>
      </c>
      <c r="J150" s="5">
        <v>14</v>
      </c>
      <c r="K150" s="6">
        <v>35</v>
      </c>
      <c r="L150" s="7">
        <f t="shared" si="99"/>
        <v>160</v>
      </c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>
        <v>25</v>
      </c>
      <c r="Z150" s="6">
        <v>68</v>
      </c>
      <c r="AA150" s="7">
        <f t="shared" si="100"/>
        <v>214</v>
      </c>
      <c r="AB150" s="5"/>
      <c r="AC150" s="6"/>
      <c r="AD150" s="6"/>
      <c r="AE150" s="7"/>
      <c r="AF150" s="5"/>
      <c r="AG150" s="6"/>
      <c r="AH150" s="6"/>
      <c r="AI150" s="7"/>
      <c r="AJ150" s="5"/>
      <c r="AK150" s="6"/>
      <c r="AL150" s="6"/>
      <c r="AM150" s="7"/>
      <c r="AN150" s="5"/>
      <c r="AO150" s="6"/>
      <c r="AP150" s="6"/>
      <c r="AQ150" s="7"/>
      <c r="AR150" s="5"/>
      <c r="AS150" s="6"/>
      <c r="AT150" s="6"/>
      <c r="AU150" s="7"/>
      <c r="AV150" s="5"/>
      <c r="AW150" s="6"/>
      <c r="AX150" s="6"/>
      <c r="AY150" s="7"/>
      <c r="AZ150" s="5"/>
      <c r="BA150" s="6"/>
      <c r="BB150" s="6"/>
      <c r="BC150" s="7"/>
      <c r="BD150" s="5"/>
      <c r="BE150" s="6"/>
      <c r="BF150" s="6"/>
      <c r="BG150" s="7"/>
    </row>
    <row r="151" spans="1:59" x14ac:dyDescent="0.3">
      <c r="A151" s="54" t="s">
        <v>143</v>
      </c>
      <c r="B151" s="54" t="s">
        <v>45</v>
      </c>
      <c r="C151" s="55"/>
      <c r="D151" s="5"/>
      <c r="E151" s="6"/>
      <c r="F151" s="7"/>
      <c r="G151" s="5">
        <v>6</v>
      </c>
      <c r="H151" s="6">
        <v>10</v>
      </c>
      <c r="I151" s="7">
        <f t="shared" si="98"/>
        <v>140</v>
      </c>
      <c r="J151" s="5">
        <v>29</v>
      </c>
      <c r="K151" s="6">
        <v>33</v>
      </c>
      <c r="L151" s="7">
        <f t="shared" ref="L151" si="101">100+0+(100-TRUNC(J151/K151*100))</f>
        <v>113</v>
      </c>
      <c r="M151" s="5">
        <v>7</v>
      </c>
      <c r="N151" s="6">
        <v>13</v>
      </c>
      <c r="O151" s="7">
        <f t="shared" ref="O151:O158" si="102">100+75+(100-TRUNC(M151/N151*100))</f>
        <v>222</v>
      </c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6"/>
      <c r="AE151" s="7"/>
      <c r="AF151" s="5"/>
      <c r="AG151" s="6"/>
      <c r="AH151" s="6"/>
      <c r="AI151" s="7"/>
      <c r="AJ151" s="5"/>
      <c r="AK151" s="6"/>
      <c r="AL151" s="6"/>
      <c r="AM151" s="7"/>
      <c r="AN151" s="5"/>
      <c r="AO151" s="6"/>
      <c r="AP151" s="6"/>
      <c r="AQ151" s="7"/>
      <c r="AR151" s="5"/>
      <c r="AS151" s="6"/>
      <c r="AT151" s="6"/>
      <c r="AU151" s="7"/>
      <c r="AV151" s="5"/>
      <c r="AW151" s="6"/>
      <c r="AX151" s="6"/>
      <c r="AY151" s="7"/>
      <c r="AZ151" s="5"/>
      <c r="BA151" s="6"/>
      <c r="BB151" s="6"/>
      <c r="BC151" s="7"/>
      <c r="BD151" s="5"/>
      <c r="BE151" s="6"/>
      <c r="BF151" s="6"/>
      <c r="BG151" s="7"/>
    </row>
    <row r="152" spans="1:59" x14ac:dyDescent="0.3">
      <c r="A152" s="54" t="s">
        <v>144</v>
      </c>
      <c r="B152" s="54" t="s">
        <v>45</v>
      </c>
      <c r="C152" s="55"/>
      <c r="D152" s="5"/>
      <c r="E152" s="6"/>
      <c r="F152" s="7"/>
      <c r="G152" s="5">
        <v>7</v>
      </c>
      <c r="H152" s="6">
        <v>10</v>
      </c>
      <c r="I152" s="7">
        <f t="shared" si="98"/>
        <v>130</v>
      </c>
      <c r="J152" s="5"/>
      <c r="K152" s="6"/>
      <c r="L152" s="7"/>
      <c r="M152" s="5">
        <v>10</v>
      </c>
      <c r="N152" s="6">
        <v>13</v>
      </c>
      <c r="O152" s="7">
        <f t="shared" si="102"/>
        <v>199</v>
      </c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6"/>
      <c r="AE152" s="7"/>
      <c r="AF152" s="5"/>
      <c r="AG152" s="6"/>
      <c r="AH152" s="6"/>
      <c r="AI152" s="7"/>
      <c r="AJ152" s="5"/>
      <c r="AK152" s="6"/>
      <c r="AL152" s="6"/>
      <c r="AM152" s="7"/>
      <c r="AN152" s="5"/>
      <c r="AO152" s="6"/>
      <c r="AP152" s="6"/>
      <c r="AQ152" s="7"/>
      <c r="AR152" s="5"/>
      <c r="AS152" s="6"/>
      <c r="AT152" s="6"/>
      <c r="AU152" s="7"/>
      <c r="AV152" s="5"/>
      <c r="AW152" s="6"/>
      <c r="AX152" s="6"/>
      <c r="AY152" s="7"/>
      <c r="AZ152" s="5"/>
      <c r="BA152" s="6"/>
      <c r="BB152" s="6"/>
      <c r="BC152" s="7"/>
      <c r="BD152" s="5"/>
      <c r="BE152" s="6"/>
      <c r="BF152" s="6"/>
      <c r="BG152" s="7"/>
    </row>
    <row r="153" spans="1:59" s="24" customFormat="1" x14ac:dyDescent="0.3">
      <c r="A153" s="54" t="s">
        <v>159</v>
      </c>
      <c r="B153" s="54" t="s">
        <v>15</v>
      </c>
      <c r="C153" s="55"/>
      <c r="D153" s="5"/>
      <c r="E153" s="6"/>
      <c r="F153" s="7"/>
      <c r="G153" s="5"/>
      <c r="H153" s="6"/>
      <c r="I153" s="7"/>
      <c r="J153" s="5">
        <v>24</v>
      </c>
      <c r="K153" s="6">
        <v>33</v>
      </c>
      <c r="L153" s="7">
        <f t="shared" ref="L153:L160" si="103">100+0+(100-TRUNC(J153/K153*100))</f>
        <v>128</v>
      </c>
      <c r="M153" s="5">
        <v>2</v>
      </c>
      <c r="N153" s="6">
        <v>13</v>
      </c>
      <c r="O153" s="7">
        <f t="shared" si="102"/>
        <v>260</v>
      </c>
      <c r="P153" s="5"/>
      <c r="Q153" s="6"/>
      <c r="R153" s="7"/>
      <c r="S153" s="5"/>
      <c r="T153" s="6"/>
      <c r="U153" s="7"/>
      <c r="V153" s="5"/>
      <c r="W153" s="6"/>
      <c r="X153" s="7"/>
      <c r="Y153" s="5">
        <v>18</v>
      </c>
      <c r="Z153" s="6">
        <v>32</v>
      </c>
      <c r="AA153" s="7">
        <f>100+50+(100-TRUNC(Y153/Z153*100))</f>
        <v>194</v>
      </c>
      <c r="AB153" s="5"/>
      <c r="AC153" s="6"/>
      <c r="AD153" s="6"/>
      <c r="AE153" s="7"/>
      <c r="AF153" s="5"/>
      <c r="AG153" s="6"/>
      <c r="AH153" s="6"/>
      <c r="AI153" s="7"/>
      <c r="AJ153" s="5"/>
      <c r="AK153" s="6"/>
      <c r="AL153" s="6"/>
      <c r="AM153" s="7"/>
      <c r="AN153" s="5"/>
      <c r="AO153" s="6"/>
      <c r="AP153" s="6"/>
      <c r="AQ153" s="7"/>
      <c r="AR153" s="5"/>
      <c r="AS153" s="6"/>
      <c r="AT153" s="6"/>
      <c r="AU153" s="7"/>
      <c r="AV153" s="5"/>
      <c r="AW153" s="6"/>
      <c r="AX153" s="6"/>
      <c r="AY153" s="7"/>
      <c r="AZ153" s="5"/>
      <c r="BA153" s="6"/>
      <c r="BB153" s="6"/>
      <c r="BC153" s="7"/>
      <c r="BD153" s="5"/>
      <c r="BE153" s="6"/>
      <c r="BF153" s="6"/>
      <c r="BG153" s="7"/>
    </row>
    <row r="154" spans="1:59" s="24" customFormat="1" x14ac:dyDescent="0.3">
      <c r="A154" s="54" t="s">
        <v>160</v>
      </c>
      <c r="B154" s="54" t="s">
        <v>15</v>
      </c>
      <c r="C154" s="55"/>
      <c r="D154" s="5"/>
      <c r="E154" s="6"/>
      <c r="F154" s="7"/>
      <c r="G154" s="5"/>
      <c r="H154" s="6"/>
      <c r="I154" s="7"/>
      <c r="J154" s="5">
        <v>25</v>
      </c>
      <c r="K154" s="6">
        <v>33</v>
      </c>
      <c r="L154" s="7">
        <f t="shared" si="103"/>
        <v>125</v>
      </c>
      <c r="M154" s="5">
        <v>2</v>
      </c>
      <c r="N154" s="6">
        <v>8</v>
      </c>
      <c r="O154" s="7">
        <f t="shared" si="102"/>
        <v>250</v>
      </c>
      <c r="P154" s="5"/>
      <c r="Q154" s="6"/>
      <c r="R154" s="7"/>
      <c r="S154" s="5"/>
      <c r="T154" s="6"/>
      <c r="U154" s="7"/>
      <c r="V154" s="5"/>
      <c r="W154" s="6"/>
      <c r="X154" s="7"/>
      <c r="Y154" s="5"/>
      <c r="Z154" s="6"/>
      <c r="AA154" s="7"/>
      <c r="AB154" s="5"/>
      <c r="AC154" s="6"/>
      <c r="AD154" s="6"/>
      <c r="AE154" s="7"/>
      <c r="AF154" s="5"/>
      <c r="AG154" s="6"/>
      <c r="AH154" s="6"/>
      <c r="AI154" s="7"/>
      <c r="AJ154" s="5"/>
      <c r="AK154" s="6"/>
      <c r="AL154" s="6"/>
      <c r="AM154" s="7"/>
      <c r="AN154" s="5"/>
      <c r="AO154" s="6"/>
      <c r="AP154" s="6"/>
      <c r="AQ154" s="7"/>
      <c r="AR154" s="5"/>
      <c r="AS154" s="6"/>
      <c r="AT154" s="6"/>
      <c r="AU154" s="7"/>
      <c r="AV154" s="5"/>
      <c r="AW154" s="6"/>
      <c r="AX154" s="6"/>
      <c r="AY154" s="7"/>
      <c r="AZ154" s="5"/>
      <c r="BA154" s="6"/>
      <c r="BB154" s="6"/>
      <c r="BC154" s="7"/>
      <c r="BD154" s="5"/>
      <c r="BE154" s="6"/>
      <c r="BF154" s="6"/>
      <c r="BG154" s="7"/>
    </row>
    <row r="155" spans="1:59" s="24" customFormat="1" x14ac:dyDescent="0.3">
      <c r="A155" s="54" t="s">
        <v>161</v>
      </c>
      <c r="B155" s="54" t="s">
        <v>9</v>
      </c>
      <c r="C155" s="55"/>
      <c r="D155" s="5"/>
      <c r="E155" s="6"/>
      <c r="F155" s="7"/>
      <c r="G155" s="5"/>
      <c r="H155" s="6"/>
      <c r="I155" s="7"/>
      <c r="J155" s="5">
        <v>31</v>
      </c>
      <c r="K155" s="6">
        <v>33</v>
      </c>
      <c r="L155" s="7">
        <f t="shared" si="103"/>
        <v>107</v>
      </c>
      <c r="M155" s="5">
        <v>9</v>
      </c>
      <c r="N155" s="6">
        <v>13</v>
      </c>
      <c r="O155" s="7">
        <f t="shared" si="102"/>
        <v>206</v>
      </c>
      <c r="P155" s="5">
        <v>4</v>
      </c>
      <c r="Q155" s="6">
        <v>6</v>
      </c>
      <c r="R155" s="7">
        <f t="shared" ref="R155:R158" si="104">100+0+(100-TRUNC(P155/Q155*100))</f>
        <v>134</v>
      </c>
      <c r="S155" s="5">
        <v>9</v>
      </c>
      <c r="T155" s="6">
        <v>14</v>
      </c>
      <c r="U155" s="7">
        <f t="shared" ref="U155" si="105">100+0+(100-TRUNC(S155/T155*100))</f>
        <v>136</v>
      </c>
      <c r="V155" s="5"/>
      <c r="W155" s="6"/>
      <c r="X155" s="7"/>
      <c r="Y155" s="5">
        <v>55</v>
      </c>
      <c r="Z155" s="6">
        <v>68</v>
      </c>
      <c r="AA155" s="7">
        <f>100+50+(100-TRUNC(Y155/Z155*100))</f>
        <v>170</v>
      </c>
      <c r="AB155" s="5"/>
      <c r="AC155" s="6"/>
      <c r="AD155" s="6"/>
      <c r="AE155" s="7"/>
      <c r="AF155" s="5"/>
      <c r="AG155" s="6"/>
      <c r="AH155" s="6"/>
      <c r="AI155" s="7"/>
      <c r="AJ155" s="5"/>
      <c r="AK155" s="6"/>
      <c r="AL155" s="6"/>
      <c r="AM155" s="7"/>
      <c r="AN155" s="5"/>
      <c r="AO155" s="6"/>
      <c r="AP155" s="6"/>
      <c r="AQ155" s="7"/>
      <c r="AR155" s="5"/>
      <c r="AS155" s="6"/>
      <c r="AT155" s="6"/>
      <c r="AU155" s="7"/>
      <c r="AV155" s="5"/>
      <c r="AW155" s="6"/>
      <c r="AX155" s="6"/>
      <c r="AY155" s="7"/>
      <c r="AZ155" s="5"/>
      <c r="BA155" s="6"/>
      <c r="BB155" s="6"/>
      <c r="BC155" s="7"/>
      <c r="BD155" s="5"/>
      <c r="BE155" s="6"/>
      <c r="BF155" s="6"/>
      <c r="BG155" s="7"/>
    </row>
    <row r="156" spans="1:59" s="24" customFormat="1" x14ac:dyDescent="0.3">
      <c r="A156" s="54" t="s">
        <v>163</v>
      </c>
      <c r="B156" s="54" t="s">
        <v>15</v>
      </c>
      <c r="C156" s="55"/>
      <c r="D156" s="5"/>
      <c r="E156" s="6"/>
      <c r="F156" s="7"/>
      <c r="G156" s="5"/>
      <c r="H156" s="6"/>
      <c r="I156" s="7"/>
      <c r="J156" s="5">
        <v>24</v>
      </c>
      <c r="K156" s="6">
        <v>35</v>
      </c>
      <c r="L156" s="7">
        <f t="shared" si="103"/>
        <v>132</v>
      </c>
      <c r="M156" s="5">
        <v>3</v>
      </c>
      <c r="N156" s="6">
        <v>8</v>
      </c>
      <c r="O156" s="7">
        <f t="shared" si="102"/>
        <v>238</v>
      </c>
      <c r="P156" s="5">
        <v>2</v>
      </c>
      <c r="Q156" s="6">
        <v>12</v>
      </c>
      <c r="R156" s="7">
        <f t="shared" si="104"/>
        <v>184</v>
      </c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6"/>
      <c r="AE156" s="7"/>
      <c r="AF156" s="5"/>
      <c r="AG156" s="6"/>
      <c r="AH156" s="6"/>
      <c r="AI156" s="7"/>
      <c r="AJ156" s="5"/>
      <c r="AK156" s="6"/>
      <c r="AL156" s="6"/>
      <c r="AM156" s="7"/>
      <c r="AN156" s="5"/>
      <c r="AO156" s="6"/>
      <c r="AP156" s="6"/>
      <c r="AQ156" s="7"/>
      <c r="AR156" s="5"/>
      <c r="AS156" s="6"/>
      <c r="AT156" s="6"/>
      <c r="AU156" s="7"/>
      <c r="AV156" s="5"/>
      <c r="AW156" s="6"/>
      <c r="AX156" s="6"/>
      <c r="AY156" s="7"/>
      <c r="AZ156" s="5"/>
      <c r="BA156" s="6"/>
      <c r="BB156" s="6"/>
      <c r="BC156" s="7"/>
      <c r="BD156" s="5"/>
      <c r="BE156" s="6"/>
      <c r="BF156" s="6"/>
      <c r="BG156" s="7"/>
    </row>
    <row r="157" spans="1:59" x14ac:dyDescent="0.3">
      <c r="A157" s="54" t="s">
        <v>164</v>
      </c>
      <c r="B157" s="54" t="s">
        <v>15</v>
      </c>
      <c r="C157" s="55"/>
      <c r="D157" s="5"/>
      <c r="E157" s="6"/>
      <c r="F157" s="7"/>
      <c r="G157" s="5"/>
      <c r="H157" s="6"/>
      <c r="I157" s="7"/>
      <c r="J157" s="5">
        <v>28</v>
      </c>
      <c r="K157" s="6">
        <v>35</v>
      </c>
      <c r="L157" s="7">
        <f t="shared" si="103"/>
        <v>120</v>
      </c>
      <c r="M157" s="5">
        <v>4</v>
      </c>
      <c r="N157" s="6">
        <v>8</v>
      </c>
      <c r="O157" s="7">
        <f t="shared" si="102"/>
        <v>225</v>
      </c>
      <c r="P157" s="5">
        <v>3</v>
      </c>
      <c r="Q157" s="6">
        <v>12</v>
      </c>
      <c r="R157" s="7">
        <f t="shared" si="104"/>
        <v>175</v>
      </c>
      <c r="S157" s="5">
        <v>8</v>
      </c>
      <c r="T157" s="6">
        <v>14</v>
      </c>
      <c r="U157" s="7">
        <f t="shared" ref="U157:U158" si="106">100+0+(100-TRUNC(S157/T157*100))</f>
        <v>143</v>
      </c>
      <c r="V157" s="5"/>
      <c r="W157" s="6"/>
      <c r="X157" s="7"/>
      <c r="Y157" s="5">
        <v>46</v>
      </c>
      <c r="Z157" s="6">
        <v>68</v>
      </c>
      <c r="AA157" s="7">
        <f t="shared" ref="AA157:AA158" si="107">100+50+(100-TRUNC(Y157/Z157*100))</f>
        <v>183</v>
      </c>
      <c r="AB157" s="5"/>
      <c r="AC157" s="6"/>
      <c r="AD157" s="6"/>
      <c r="AE157" s="7"/>
      <c r="AF157" s="5"/>
      <c r="AG157" s="6"/>
      <c r="AH157" s="6"/>
      <c r="AI157" s="7"/>
      <c r="AJ157" s="5"/>
      <c r="AK157" s="6"/>
      <c r="AL157" s="6"/>
      <c r="AM157" s="7"/>
      <c r="AN157" s="5"/>
      <c r="AO157" s="6"/>
      <c r="AP157" s="6"/>
      <c r="AQ157" s="7"/>
      <c r="AR157" s="5"/>
      <c r="AS157" s="6"/>
      <c r="AT157" s="6"/>
      <c r="AU157" s="7"/>
      <c r="AV157" s="5"/>
      <c r="AW157" s="6"/>
      <c r="AX157" s="6"/>
      <c r="AY157" s="7"/>
      <c r="AZ157" s="5"/>
      <c r="BA157" s="6"/>
      <c r="BB157" s="6"/>
      <c r="BC157" s="7"/>
      <c r="BD157" s="5"/>
      <c r="BE157" s="6"/>
      <c r="BF157" s="6"/>
      <c r="BG157" s="7"/>
    </row>
    <row r="158" spans="1:59" s="24" customFormat="1" x14ac:dyDescent="0.3">
      <c r="A158" s="54" t="s">
        <v>165</v>
      </c>
      <c r="B158" s="54" t="s">
        <v>15</v>
      </c>
      <c r="C158" s="55"/>
      <c r="D158" s="5"/>
      <c r="E158" s="6"/>
      <c r="F158" s="7"/>
      <c r="G158" s="5"/>
      <c r="H158" s="6"/>
      <c r="I158" s="7"/>
      <c r="J158" s="5">
        <v>30</v>
      </c>
      <c r="K158" s="6">
        <v>35</v>
      </c>
      <c r="L158" s="7">
        <f t="shared" si="103"/>
        <v>115</v>
      </c>
      <c r="M158" s="5">
        <v>5</v>
      </c>
      <c r="N158" s="6">
        <v>8</v>
      </c>
      <c r="O158" s="7">
        <f t="shared" si="102"/>
        <v>213</v>
      </c>
      <c r="P158" s="5">
        <v>3</v>
      </c>
      <c r="Q158" s="6">
        <v>6</v>
      </c>
      <c r="R158" s="7">
        <f t="shared" si="104"/>
        <v>150</v>
      </c>
      <c r="S158" s="5">
        <v>7</v>
      </c>
      <c r="T158" s="6">
        <v>14</v>
      </c>
      <c r="U158" s="7">
        <f t="shared" si="106"/>
        <v>150</v>
      </c>
      <c r="V158" s="5"/>
      <c r="W158" s="6"/>
      <c r="X158" s="7"/>
      <c r="Y158" s="5">
        <v>49</v>
      </c>
      <c r="Z158" s="6">
        <v>68</v>
      </c>
      <c r="AA158" s="7">
        <f t="shared" si="107"/>
        <v>178</v>
      </c>
      <c r="AB158" s="5"/>
      <c r="AC158" s="6"/>
      <c r="AD158" s="6"/>
      <c r="AE158" s="7"/>
      <c r="AF158" s="5"/>
      <c r="AG158" s="6"/>
      <c r="AH158" s="6"/>
      <c r="AI158" s="7"/>
      <c r="AJ158" s="5"/>
      <c r="AK158" s="6"/>
      <c r="AL158" s="6"/>
      <c r="AM158" s="7"/>
      <c r="AN158" s="5"/>
      <c r="AO158" s="6"/>
      <c r="AP158" s="6"/>
      <c r="AQ158" s="7"/>
      <c r="AR158" s="5"/>
      <c r="AS158" s="6"/>
      <c r="AT158" s="6"/>
      <c r="AU158" s="7"/>
      <c r="AV158" s="5"/>
      <c r="AW158" s="6"/>
      <c r="AX158" s="6"/>
      <c r="AY158" s="7"/>
      <c r="AZ158" s="5"/>
      <c r="BA158" s="6"/>
      <c r="BB158" s="6"/>
      <c r="BC158" s="7"/>
      <c r="BD158" s="5"/>
      <c r="BE158" s="6"/>
      <c r="BF158" s="6"/>
      <c r="BG158" s="7"/>
    </row>
    <row r="159" spans="1:59" s="24" customFormat="1" x14ac:dyDescent="0.3">
      <c r="A159" s="54" t="s">
        <v>167</v>
      </c>
      <c r="B159" s="54" t="s">
        <v>11</v>
      </c>
      <c r="C159" s="55"/>
      <c r="D159" s="5"/>
      <c r="E159" s="6"/>
      <c r="F159" s="7"/>
      <c r="G159" s="5"/>
      <c r="H159" s="6"/>
      <c r="I159" s="7"/>
      <c r="J159" s="5">
        <v>35</v>
      </c>
      <c r="K159" s="6">
        <v>35</v>
      </c>
      <c r="L159" s="7">
        <f t="shared" si="103"/>
        <v>100</v>
      </c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7"/>
      <c r="AA159" s="7"/>
      <c r="AB159" s="5"/>
      <c r="AC159" s="6"/>
      <c r="AD159" s="6"/>
      <c r="AE159" s="7"/>
      <c r="AF159" s="5"/>
      <c r="AG159" s="6"/>
      <c r="AH159" s="6"/>
      <c r="AI159" s="7"/>
      <c r="AJ159" s="5"/>
      <c r="AK159" s="6"/>
      <c r="AL159" s="6"/>
      <c r="AM159" s="7"/>
      <c r="AN159" s="5"/>
      <c r="AO159" s="6"/>
      <c r="AP159" s="6"/>
      <c r="AQ159" s="7"/>
      <c r="AR159" s="5"/>
      <c r="AS159" s="6"/>
      <c r="AT159" s="6"/>
      <c r="AU159" s="7"/>
      <c r="AV159" s="5"/>
      <c r="AW159" s="6"/>
      <c r="AX159" s="6"/>
      <c r="AY159" s="7"/>
      <c r="AZ159" s="5"/>
      <c r="BA159" s="6"/>
      <c r="BB159" s="6"/>
      <c r="BC159" s="7"/>
      <c r="BD159" s="5"/>
      <c r="BE159" s="6"/>
      <c r="BF159" s="6"/>
      <c r="BG159" s="7"/>
    </row>
    <row r="160" spans="1:59" s="24" customFormat="1" x14ac:dyDescent="0.3">
      <c r="A160" s="54" t="s">
        <v>168</v>
      </c>
      <c r="B160" s="54" t="s">
        <v>11</v>
      </c>
      <c r="C160" s="55"/>
      <c r="D160" s="5"/>
      <c r="E160" s="6"/>
      <c r="F160" s="7"/>
      <c r="G160" s="5"/>
      <c r="H160" s="6"/>
      <c r="I160" s="7"/>
      <c r="J160" s="5">
        <v>15</v>
      </c>
      <c r="K160" s="6">
        <v>24</v>
      </c>
      <c r="L160" s="7">
        <f t="shared" si="103"/>
        <v>138</v>
      </c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6"/>
      <c r="AE160" s="7"/>
      <c r="AF160" s="5"/>
      <c r="AG160" s="6"/>
      <c r="AH160" s="6"/>
      <c r="AI160" s="7"/>
      <c r="AJ160" s="5"/>
      <c r="AK160" s="6"/>
      <c r="AL160" s="6"/>
      <c r="AM160" s="7"/>
      <c r="AN160" s="5"/>
      <c r="AO160" s="6"/>
      <c r="AP160" s="6"/>
      <c r="AQ160" s="7"/>
      <c r="AR160" s="5"/>
      <c r="AS160" s="6"/>
      <c r="AT160" s="6"/>
      <c r="AU160" s="7"/>
      <c r="AV160" s="5"/>
      <c r="AW160" s="6"/>
      <c r="AX160" s="6"/>
      <c r="AY160" s="7"/>
      <c r="AZ160" s="5"/>
      <c r="BA160" s="6"/>
      <c r="BB160" s="6"/>
      <c r="BC160" s="7"/>
      <c r="BD160" s="5"/>
      <c r="BE160" s="6"/>
      <c r="BF160" s="6"/>
      <c r="BG160" s="7"/>
    </row>
    <row r="161" spans="1:59" s="24" customFormat="1" x14ac:dyDescent="0.3">
      <c r="A161" s="54" t="s">
        <v>177</v>
      </c>
      <c r="B161" s="54" t="s">
        <v>15</v>
      </c>
      <c r="C161" s="55"/>
      <c r="D161" s="5"/>
      <c r="E161" s="6"/>
      <c r="F161" s="7"/>
      <c r="G161" s="5"/>
      <c r="H161" s="6"/>
      <c r="I161" s="7"/>
      <c r="J161" s="5"/>
      <c r="K161" s="6"/>
      <c r="L161" s="7"/>
      <c r="M161" s="5">
        <v>3</v>
      </c>
      <c r="N161" s="6">
        <v>13</v>
      </c>
      <c r="O161" s="7">
        <f t="shared" ref="O161:O167" si="108">100+75+(100-TRUNC(M161/N161*100))</f>
        <v>252</v>
      </c>
      <c r="P161" s="5"/>
      <c r="Q161" s="6"/>
      <c r="R161" s="7"/>
      <c r="S161" s="5">
        <v>2</v>
      </c>
      <c r="T161" s="6">
        <v>14</v>
      </c>
      <c r="U161" s="7">
        <f t="shared" ref="U161:U162" si="109">100+0+(100-TRUNC(S161/T161*100))</f>
        <v>186</v>
      </c>
      <c r="V161" s="5">
        <v>27</v>
      </c>
      <c r="W161" s="6">
        <v>31</v>
      </c>
      <c r="X161" s="7">
        <f>100+25+(100-TRUNC(V161/W161*100))</f>
        <v>138</v>
      </c>
      <c r="Y161" s="5"/>
      <c r="Z161" s="6"/>
      <c r="AA161" s="7"/>
      <c r="AB161" s="5"/>
      <c r="AC161" s="6"/>
      <c r="AD161" s="6"/>
      <c r="AE161" s="7"/>
      <c r="AF161" s="5"/>
      <c r="AG161" s="6"/>
      <c r="AH161" s="6"/>
      <c r="AI161" s="7"/>
      <c r="AJ161" s="5"/>
      <c r="AK161" s="6"/>
      <c r="AL161" s="6"/>
      <c r="AM161" s="7"/>
      <c r="AN161" s="5"/>
      <c r="AO161" s="6"/>
      <c r="AP161" s="6"/>
      <c r="AQ161" s="7"/>
      <c r="AR161" s="5"/>
      <c r="AS161" s="6"/>
      <c r="AT161" s="6"/>
      <c r="AU161" s="7"/>
      <c r="AV161" s="5"/>
      <c r="AW161" s="6"/>
      <c r="AX161" s="6"/>
      <c r="AY161" s="7"/>
      <c r="AZ161" s="5"/>
      <c r="BA161" s="6"/>
      <c r="BB161" s="6"/>
      <c r="BC161" s="7"/>
      <c r="BD161" s="5"/>
      <c r="BE161" s="6"/>
      <c r="BF161" s="6"/>
      <c r="BG161" s="7"/>
    </row>
    <row r="162" spans="1:59" s="24" customFormat="1" x14ac:dyDescent="0.3">
      <c r="A162" s="54" t="s">
        <v>178</v>
      </c>
      <c r="B162" s="54" t="s">
        <v>121</v>
      </c>
      <c r="C162" s="55"/>
      <c r="D162" s="5"/>
      <c r="E162" s="6"/>
      <c r="F162" s="7"/>
      <c r="G162" s="5"/>
      <c r="H162" s="6"/>
      <c r="I162" s="7"/>
      <c r="J162" s="5"/>
      <c r="K162" s="6"/>
      <c r="L162" s="7"/>
      <c r="M162" s="5">
        <v>4</v>
      </c>
      <c r="N162" s="6">
        <v>13</v>
      </c>
      <c r="O162" s="7">
        <f t="shared" si="108"/>
        <v>245</v>
      </c>
      <c r="P162" s="5"/>
      <c r="Q162" s="6"/>
      <c r="R162" s="7"/>
      <c r="S162" s="5">
        <v>5</v>
      </c>
      <c r="T162" s="6">
        <v>14</v>
      </c>
      <c r="U162" s="7">
        <f t="shared" si="109"/>
        <v>165</v>
      </c>
      <c r="V162" s="5"/>
      <c r="W162" s="6"/>
      <c r="X162" s="7"/>
      <c r="Y162" s="5"/>
      <c r="Z162" s="6"/>
      <c r="AA162" s="7"/>
      <c r="AB162" s="5"/>
      <c r="AC162" s="6"/>
      <c r="AD162" s="6"/>
      <c r="AE162" s="7"/>
      <c r="AF162" s="5"/>
      <c r="AG162" s="6"/>
      <c r="AH162" s="6"/>
      <c r="AI162" s="7"/>
      <c r="AJ162" s="5"/>
      <c r="AK162" s="6"/>
      <c r="AL162" s="6"/>
      <c r="AM162" s="7"/>
      <c r="AN162" s="5"/>
      <c r="AO162" s="6"/>
      <c r="AP162" s="6"/>
      <c r="AQ162" s="7"/>
      <c r="AR162" s="5"/>
      <c r="AS162" s="6"/>
      <c r="AT162" s="6"/>
      <c r="AU162" s="7"/>
      <c r="AV162" s="5"/>
      <c r="AW162" s="6"/>
      <c r="AX162" s="6"/>
      <c r="AY162" s="7"/>
      <c r="AZ162" s="5"/>
      <c r="BA162" s="6"/>
      <c r="BB162" s="6"/>
      <c r="BC162" s="7"/>
      <c r="BD162" s="5"/>
      <c r="BE162" s="6"/>
      <c r="BF162" s="6"/>
      <c r="BG162" s="7"/>
    </row>
    <row r="163" spans="1:59" s="24" customFormat="1" x14ac:dyDescent="0.3">
      <c r="A163" s="54" t="s">
        <v>179</v>
      </c>
      <c r="B163" s="54" t="s">
        <v>11</v>
      </c>
      <c r="C163" s="55"/>
      <c r="D163" s="5"/>
      <c r="E163" s="6"/>
      <c r="F163" s="7"/>
      <c r="G163" s="5"/>
      <c r="H163" s="6"/>
      <c r="I163" s="7"/>
      <c r="J163" s="5"/>
      <c r="K163" s="6"/>
      <c r="L163" s="7"/>
      <c r="M163" s="5">
        <v>6</v>
      </c>
      <c r="N163" s="6">
        <v>13</v>
      </c>
      <c r="O163" s="7">
        <f t="shared" si="108"/>
        <v>229</v>
      </c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6"/>
      <c r="AE163" s="7"/>
      <c r="AF163" s="5"/>
      <c r="AG163" s="6"/>
      <c r="AH163" s="6"/>
      <c r="AI163" s="7"/>
      <c r="AJ163" s="5"/>
      <c r="AK163" s="6"/>
      <c r="AL163" s="6"/>
      <c r="AM163" s="7"/>
      <c r="AN163" s="5"/>
      <c r="AO163" s="6"/>
      <c r="AP163" s="6"/>
      <c r="AQ163" s="7"/>
      <c r="AR163" s="5"/>
      <c r="AS163" s="6"/>
      <c r="AT163" s="6"/>
      <c r="AU163" s="7"/>
      <c r="AV163" s="5"/>
      <c r="AW163" s="6"/>
      <c r="AX163" s="6"/>
      <c r="AY163" s="7"/>
      <c r="AZ163" s="5"/>
      <c r="BA163" s="6"/>
      <c r="BB163" s="6"/>
      <c r="BC163" s="7"/>
      <c r="BD163" s="5"/>
      <c r="BE163" s="6"/>
      <c r="BF163" s="6"/>
      <c r="BG163" s="7"/>
    </row>
    <row r="164" spans="1:59" s="24" customFormat="1" x14ac:dyDescent="0.3">
      <c r="A164" s="54" t="s">
        <v>180</v>
      </c>
      <c r="B164" s="54" t="s">
        <v>16</v>
      </c>
      <c r="C164" s="55"/>
      <c r="D164" s="5"/>
      <c r="E164" s="6"/>
      <c r="F164" s="7"/>
      <c r="G164" s="5"/>
      <c r="H164" s="6"/>
      <c r="I164" s="7"/>
      <c r="J164" s="5"/>
      <c r="K164" s="6"/>
      <c r="L164" s="7"/>
      <c r="M164" s="5">
        <v>11</v>
      </c>
      <c r="N164" s="6">
        <v>13</v>
      </c>
      <c r="O164" s="7">
        <f t="shared" si="108"/>
        <v>191</v>
      </c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6"/>
      <c r="AE164" s="7"/>
      <c r="AF164" s="5"/>
      <c r="AG164" s="6"/>
      <c r="AH164" s="6"/>
      <c r="AI164" s="7"/>
      <c r="AJ164" s="5"/>
      <c r="AK164" s="6"/>
      <c r="AL164" s="6"/>
      <c r="AM164" s="7"/>
      <c r="AN164" s="5"/>
      <c r="AO164" s="6"/>
      <c r="AP164" s="6"/>
      <c r="AQ164" s="7"/>
      <c r="AR164" s="5"/>
      <c r="AS164" s="6"/>
      <c r="AT164" s="6"/>
      <c r="AU164" s="7"/>
      <c r="AV164" s="5"/>
      <c r="AW164" s="6"/>
      <c r="AX164" s="6"/>
      <c r="AY164" s="7"/>
      <c r="AZ164" s="5"/>
      <c r="BA164" s="6"/>
      <c r="BB164" s="6"/>
      <c r="BC164" s="7"/>
      <c r="BD164" s="5"/>
      <c r="BE164" s="6"/>
      <c r="BF164" s="6"/>
      <c r="BG164" s="7"/>
    </row>
    <row r="165" spans="1:59" s="24" customFormat="1" x14ac:dyDescent="0.3">
      <c r="A165" s="54" t="s">
        <v>181</v>
      </c>
      <c r="B165" s="54" t="s">
        <v>13</v>
      </c>
      <c r="C165" s="55"/>
      <c r="D165" s="5"/>
      <c r="E165" s="6"/>
      <c r="F165" s="7"/>
      <c r="G165" s="5"/>
      <c r="H165" s="6"/>
      <c r="I165" s="7"/>
      <c r="J165" s="5"/>
      <c r="K165" s="6"/>
      <c r="L165" s="7"/>
      <c r="M165" s="5">
        <v>13</v>
      </c>
      <c r="N165" s="6">
        <v>13</v>
      </c>
      <c r="O165" s="7">
        <f t="shared" si="108"/>
        <v>175</v>
      </c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6"/>
      <c r="AE165" s="7"/>
      <c r="AF165" s="5"/>
      <c r="AG165" s="6"/>
      <c r="AH165" s="6"/>
      <c r="AI165" s="7"/>
      <c r="AJ165" s="5"/>
      <c r="AK165" s="6"/>
      <c r="AL165" s="6"/>
      <c r="AM165" s="7"/>
      <c r="AN165" s="5"/>
      <c r="AO165" s="6"/>
      <c r="AP165" s="6"/>
      <c r="AQ165" s="7"/>
      <c r="AR165" s="5"/>
      <c r="AS165" s="6"/>
      <c r="AT165" s="6"/>
      <c r="AU165" s="7"/>
      <c r="AV165" s="5"/>
      <c r="AW165" s="6"/>
      <c r="AX165" s="6"/>
      <c r="AY165" s="7"/>
      <c r="AZ165" s="5"/>
      <c r="BA165" s="6"/>
      <c r="BB165" s="6"/>
      <c r="BC165" s="7"/>
      <c r="BD165" s="5"/>
      <c r="BE165" s="6"/>
      <c r="BF165" s="6"/>
      <c r="BG165" s="7"/>
    </row>
    <row r="166" spans="1:59" s="24" customFormat="1" x14ac:dyDescent="0.3">
      <c r="A166" s="54" t="s">
        <v>189</v>
      </c>
      <c r="B166" s="54" t="s">
        <v>16</v>
      </c>
      <c r="C166" s="55"/>
      <c r="D166" s="5"/>
      <c r="E166" s="6"/>
      <c r="F166" s="7"/>
      <c r="G166" s="5"/>
      <c r="H166" s="6"/>
      <c r="I166" s="7"/>
      <c r="J166" s="5"/>
      <c r="K166" s="6"/>
      <c r="L166" s="7"/>
      <c r="M166" s="5">
        <v>6</v>
      </c>
      <c r="N166" s="6">
        <v>8</v>
      </c>
      <c r="O166" s="7">
        <f t="shared" si="108"/>
        <v>200</v>
      </c>
      <c r="P166" s="5">
        <v>6</v>
      </c>
      <c r="Q166" s="6">
        <v>12</v>
      </c>
      <c r="R166" s="7">
        <f t="shared" ref="R166" si="110">100+0+(100-TRUNC(P166/Q166*100))</f>
        <v>150</v>
      </c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6"/>
      <c r="AE166" s="7"/>
      <c r="AF166" s="5"/>
      <c r="AG166" s="6"/>
      <c r="AH166" s="6"/>
      <c r="AI166" s="7"/>
      <c r="AJ166" s="5"/>
      <c r="AK166" s="6"/>
      <c r="AL166" s="6"/>
      <c r="AM166" s="7"/>
      <c r="AN166" s="5"/>
      <c r="AO166" s="6"/>
      <c r="AP166" s="6"/>
      <c r="AQ166" s="7"/>
      <c r="AR166" s="5"/>
      <c r="AS166" s="6"/>
      <c r="AT166" s="6"/>
      <c r="AU166" s="7"/>
      <c r="AV166" s="5"/>
      <c r="AW166" s="6"/>
      <c r="AX166" s="6"/>
      <c r="AY166" s="7"/>
      <c r="AZ166" s="5"/>
      <c r="BA166" s="6"/>
      <c r="BB166" s="6"/>
      <c r="BC166" s="7"/>
      <c r="BD166" s="5"/>
      <c r="BE166" s="6"/>
      <c r="BF166" s="6"/>
      <c r="BG166" s="7"/>
    </row>
    <row r="167" spans="1:59" s="24" customFormat="1" x14ac:dyDescent="0.3">
      <c r="A167" s="54" t="s">
        <v>190</v>
      </c>
      <c r="B167" s="54" t="s">
        <v>13</v>
      </c>
      <c r="C167" s="55"/>
      <c r="D167" s="5"/>
      <c r="E167" s="6"/>
      <c r="F167" s="7"/>
      <c r="G167" s="5"/>
      <c r="H167" s="6"/>
      <c r="I167" s="7"/>
      <c r="J167" s="5"/>
      <c r="K167" s="6"/>
      <c r="L167" s="7"/>
      <c r="M167" s="5">
        <v>8</v>
      </c>
      <c r="N167" s="6">
        <v>8</v>
      </c>
      <c r="O167" s="7">
        <f t="shared" si="108"/>
        <v>175</v>
      </c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6"/>
      <c r="AE167" s="7"/>
      <c r="AF167" s="5"/>
      <c r="AG167" s="6"/>
      <c r="AH167" s="6"/>
      <c r="AI167" s="7"/>
      <c r="AJ167" s="5"/>
      <c r="AK167" s="6"/>
      <c r="AL167" s="6"/>
      <c r="AM167" s="7"/>
      <c r="AN167" s="5"/>
      <c r="AO167" s="6"/>
      <c r="AP167" s="6"/>
      <c r="AQ167" s="7"/>
      <c r="AR167" s="5"/>
      <c r="AS167" s="6"/>
      <c r="AT167" s="6"/>
      <c r="AU167" s="7"/>
      <c r="AV167" s="5"/>
      <c r="AW167" s="6"/>
      <c r="AX167" s="6"/>
      <c r="AY167" s="7"/>
      <c r="AZ167" s="5"/>
      <c r="BA167" s="6"/>
      <c r="BB167" s="6"/>
      <c r="BC167" s="7"/>
      <c r="BD167" s="5"/>
      <c r="BE167" s="6"/>
      <c r="BF167" s="6"/>
      <c r="BG167" s="7"/>
    </row>
    <row r="168" spans="1:59" s="24" customFormat="1" x14ac:dyDescent="0.3">
      <c r="A168" s="54" t="s">
        <v>199</v>
      </c>
      <c r="B168" s="54" t="s">
        <v>14</v>
      </c>
      <c r="C168" s="55"/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>
        <v>13</v>
      </c>
      <c r="T168" s="6">
        <v>14</v>
      </c>
      <c r="U168" s="7">
        <f t="shared" ref="U168" si="111">100+0+(100-TRUNC(S168/T168*100))</f>
        <v>108</v>
      </c>
      <c r="V168" s="5"/>
      <c r="W168" s="6"/>
      <c r="X168" s="7"/>
      <c r="Y168" s="5"/>
      <c r="Z168" s="6"/>
      <c r="AA168" s="7"/>
      <c r="AB168" s="5"/>
      <c r="AC168" s="6"/>
      <c r="AD168" s="6"/>
      <c r="AE168" s="7"/>
      <c r="AF168" s="5"/>
      <c r="AG168" s="6"/>
      <c r="AH168" s="6"/>
      <c r="AI168" s="7"/>
      <c r="AJ168" s="5"/>
      <c r="AK168" s="6"/>
      <c r="AL168" s="6"/>
      <c r="AM168" s="7"/>
      <c r="AN168" s="5"/>
      <c r="AO168" s="6"/>
      <c r="AP168" s="6"/>
      <c r="AQ168" s="7"/>
      <c r="AR168" s="5"/>
      <c r="AS168" s="6"/>
      <c r="AT168" s="6"/>
      <c r="AU168" s="7"/>
      <c r="AV168" s="5"/>
      <c r="AW168" s="6"/>
      <c r="AX168" s="6"/>
      <c r="AY168" s="7"/>
      <c r="AZ168" s="5"/>
      <c r="BA168" s="6"/>
      <c r="BB168" s="6"/>
      <c r="BC168" s="7"/>
      <c r="BD168" s="5"/>
      <c r="BE168" s="6"/>
      <c r="BF168" s="6"/>
      <c r="BG168" s="7"/>
    </row>
    <row r="169" spans="1:59" s="24" customFormat="1" x14ac:dyDescent="0.3">
      <c r="A169" s="54"/>
      <c r="B169" s="54"/>
      <c r="C169" s="55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6"/>
      <c r="AE169" s="7"/>
      <c r="AF169" s="5"/>
      <c r="AG169" s="6"/>
      <c r="AH169" s="6"/>
      <c r="AI169" s="7"/>
      <c r="AJ169" s="5"/>
      <c r="AK169" s="6"/>
      <c r="AL169" s="6"/>
      <c r="AM169" s="7"/>
      <c r="AN169" s="5"/>
      <c r="AO169" s="6"/>
      <c r="AP169" s="6"/>
      <c r="AQ169" s="7"/>
      <c r="AR169" s="5"/>
      <c r="AS169" s="6"/>
      <c r="AT169" s="6"/>
      <c r="AU169" s="7"/>
      <c r="AV169" s="5"/>
      <c r="AW169" s="6"/>
      <c r="AX169" s="6"/>
      <c r="AY169" s="7"/>
      <c r="AZ169" s="5"/>
      <c r="BA169" s="6"/>
      <c r="BB169" s="6"/>
      <c r="BC169" s="7"/>
      <c r="BD169" s="5"/>
      <c r="BE169" s="6"/>
      <c r="BF169" s="6"/>
      <c r="BG169" s="7"/>
    </row>
    <row r="170" spans="1:59" s="24" customFormat="1" x14ac:dyDescent="0.3">
      <c r="A170" s="54"/>
      <c r="B170" s="54"/>
      <c r="C170" s="55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6"/>
      <c r="AE170" s="7"/>
      <c r="AF170" s="5"/>
      <c r="AG170" s="6"/>
      <c r="AH170" s="6"/>
      <c r="AI170" s="7"/>
      <c r="AJ170" s="5"/>
      <c r="AK170" s="6"/>
      <c r="AL170" s="6"/>
      <c r="AM170" s="7"/>
      <c r="AN170" s="5"/>
      <c r="AO170" s="6"/>
      <c r="AP170" s="6"/>
      <c r="AQ170" s="7"/>
      <c r="AR170" s="5"/>
      <c r="AS170" s="6"/>
      <c r="AT170" s="6"/>
      <c r="AU170" s="7"/>
      <c r="AV170" s="5"/>
      <c r="AW170" s="6"/>
      <c r="AX170" s="6"/>
      <c r="AY170" s="7"/>
      <c r="AZ170" s="5"/>
      <c r="BA170" s="6"/>
      <c r="BB170" s="6"/>
      <c r="BC170" s="7"/>
      <c r="BD170" s="5"/>
      <c r="BE170" s="6"/>
      <c r="BF170" s="6"/>
      <c r="BG170" s="7"/>
    </row>
    <row r="171" spans="1:59" s="24" customFormat="1" x14ac:dyDescent="0.3">
      <c r="A171" s="54"/>
      <c r="B171" s="54"/>
      <c r="C171" s="55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6"/>
      <c r="AE171" s="7"/>
      <c r="AF171" s="5"/>
      <c r="AG171" s="6"/>
      <c r="AH171" s="6"/>
      <c r="AI171" s="7"/>
      <c r="AJ171" s="5"/>
      <c r="AK171" s="6"/>
      <c r="AL171" s="6"/>
      <c r="AM171" s="7"/>
      <c r="AN171" s="5"/>
      <c r="AO171" s="6"/>
      <c r="AP171" s="6"/>
      <c r="AQ171" s="7"/>
      <c r="AR171" s="5"/>
      <c r="AS171" s="6"/>
      <c r="AT171" s="6"/>
      <c r="AU171" s="7"/>
      <c r="AV171" s="5"/>
      <c r="AW171" s="6"/>
      <c r="AX171" s="6"/>
      <c r="AY171" s="7"/>
      <c r="AZ171" s="5"/>
      <c r="BA171" s="6"/>
      <c r="BB171" s="6"/>
      <c r="BC171" s="7"/>
      <c r="BD171" s="5"/>
      <c r="BE171" s="6"/>
      <c r="BF171" s="6"/>
      <c r="BG171" s="7"/>
    </row>
    <row r="172" spans="1:59" s="24" customFormat="1" x14ac:dyDescent="0.3">
      <c r="A172" s="54"/>
      <c r="B172" s="54"/>
      <c r="C172" s="55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6"/>
      <c r="AE172" s="7"/>
      <c r="AF172" s="5"/>
      <c r="AG172" s="6"/>
      <c r="AH172" s="6"/>
      <c r="AI172" s="7"/>
      <c r="AJ172" s="5"/>
      <c r="AK172" s="6"/>
      <c r="AL172" s="6"/>
      <c r="AM172" s="7"/>
      <c r="AN172" s="5"/>
      <c r="AO172" s="6"/>
      <c r="AP172" s="6"/>
      <c r="AQ172" s="7"/>
      <c r="AR172" s="5"/>
      <c r="AS172" s="6"/>
      <c r="AT172" s="6"/>
      <c r="AU172" s="7"/>
      <c r="AV172" s="5"/>
      <c r="AW172" s="6"/>
      <c r="AX172" s="6"/>
      <c r="AY172" s="7"/>
      <c r="AZ172" s="5"/>
      <c r="BA172" s="6"/>
      <c r="BB172" s="6"/>
      <c r="BC172" s="7"/>
      <c r="BD172" s="5"/>
      <c r="BE172" s="6"/>
      <c r="BF172" s="6"/>
      <c r="BG172" s="7"/>
    </row>
    <row r="173" spans="1:59" s="24" customFormat="1" x14ac:dyDescent="0.3">
      <c r="A173" s="54"/>
      <c r="B173" s="54"/>
      <c r="C173" s="55"/>
      <c r="D173" s="5"/>
      <c r="E173" s="6"/>
      <c r="F173" s="7"/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6"/>
      <c r="AE173" s="7"/>
      <c r="AF173" s="5"/>
      <c r="AG173" s="6"/>
      <c r="AH173" s="6"/>
      <c r="AI173" s="7"/>
      <c r="AJ173" s="5"/>
      <c r="AK173" s="6"/>
      <c r="AL173" s="6"/>
      <c r="AM173" s="7"/>
      <c r="AN173" s="5"/>
      <c r="AO173" s="6"/>
      <c r="AP173" s="6"/>
      <c r="AQ173" s="7"/>
      <c r="AR173" s="5"/>
      <c r="AS173" s="6"/>
      <c r="AT173" s="6"/>
      <c r="AU173" s="7"/>
      <c r="AV173" s="5"/>
      <c r="AW173" s="6"/>
      <c r="AX173" s="6"/>
      <c r="AY173" s="7"/>
      <c r="AZ173" s="5"/>
      <c r="BA173" s="6"/>
      <c r="BB173" s="6"/>
      <c r="BC173" s="7"/>
      <c r="BD173" s="5"/>
      <c r="BE173" s="6"/>
      <c r="BF173" s="6"/>
      <c r="BG173" s="7"/>
    </row>
    <row r="174" spans="1:59" s="24" customFormat="1" x14ac:dyDescent="0.3">
      <c r="A174" s="54"/>
      <c r="B174" s="54"/>
      <c r="C174" s="55"/>
      <c r="D174" s="5"/>
      <c r="E174" s="6"/>
      <c r="F174" s="7"/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6"/>
      <c r="AE174" s="7"/>
      <c r="AF174" s="5"/>
      <c r="AG174" s="6"/>
      <c r="AH174" s="6"/>
      <c r="AI174" s="7"/>
      <c r="AJ174" s="5"/>
      <c r="AK174" s="6"/>
      <c r="AL174" s="6"/>
      <c r="AM174" s="7"/>
      <c r="AN174" s="5"/>
      <c r="AO174" s="6"/>
      <c r="AP174" s="6"/>
      <c r="AQ174" s="7"/>
      <c r="AR174" s="5"/>
      <c r="AS174" s="6"/>
      <c r="AT174" s="6"/>
      <c r="AU174" s="7"/>
      <c r="AV174" s="5"/>
      <c r="AW174" s="6"/>
      <c r="AX174" s="6"/>
      <c r="AY174" s="7"/>
      <c r="AZ174" s="5"/>
      <c r="BA174" s="6"/>
      <c r="BB174" s="6"/>
      <c r="BC174" s="7"/>
      <c r="BD174" s="5"/>
      <c r="BE174" s="6"/>
      <c r="BF174" s="6"/>
      <c r="BG174" s="7"/>
    </row>
    <row r="175" spans="1:59" s="24" customFormat="1" x14ac:dyDescent="0.3">
      <c r="A175" s="54"/>
      <c r="B175" s="54"/>
      <c r="C175" s="55"/>
      <c r="D175" s="5"/>
      <c r="E175" s="6"/>
      <c r="F175" s="7"/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6"/>
      <c r="AE175" s="7"/>
      <c r="AF175" s="5"/>
      <c r="AG175" s="6"/>
      <c r="AH175" s="6"/>
      <c r="AI175" s="7"/>
      <c r="AJ175" s="5"/>
      <c r="AK175" s="6"/>
      <c r="AL175" s="6"/>
      <c r="AM175" s="7"/>
      <c r="AN175" s="5"/>
      <c r="AO175" s="6"/>
      <c r="AP175" s="6"/>
      <c r="AQ175" s="7"/>
      <c r="AR175" s="5"/>
      <c r="AS175" s="6"/>
      <c r="AT175" s="6"/>
      <c r="AU175" s="7"/>
      <c r="AV175" s="5"/>
      <c r="AW175" s="6"/>
      <c r="AX175" s="6"/>
      <c r="AY175" s="7"/>
      <c r="AZ175" s="5"/>
      <c r="BA175" s="6"/>
      <c r="BB175" s="6"/>
      <c r="BC175" s="7"/>
      <c r="BD175" s="5"/>
      <c r="BE175" s="6"/>
      <c r="BF175" s="6"/>
      <c r="BG175" s="7"/>
    </row>
    <row r="176" spans="1:59" x14ac:dyDescent="0.3">
      <c r="A176" s="6"/>
      <c r="B176" s="6"/>
      <c r="C176" s="7"/>
      <c r="D176" s="5"/>
      <c r="E176" s="6"/>
      <c r="F176" s="7"/>
      <c r="G176" s="5"/>
      <c r="H176" s="6"/>
      <c r="I176" s="7"/>
      <c r="J176" s="5"/>
      <c r="K176" s="6"/>
      <c r="L176" s="7"/>
      <c r="M176" s="5"/>
      <c r="N176" s="6"/>
      <c r="O176" s="7"/>
      <c r="P176" s="5"/>
      <c r="Q176" s="6"/>
      <c r="R176" s="7"/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6"/>
      <c r="AE176" s="7"/>
      <c r="AF176" s="5"/>
      <c r="AG176" s="6"/>
      <c r="AH176" s="6"/>
      <c r="AI176" s="7"/>
      <c r="AJ176" s="5"/>
      <c r="AK176" s="6"/>
      <c r="AL176" s="6"/>
      <c r="AM176" s="7"/>
      <c r="AN176" s="5"/>
      <c r="AO176" s="6"/>
      <c r="AP176" s="6"/>
      <c r="AQ176" s="7"/>
      <c r="AR176" s="5"/>
      <c r="AS176" s="6"/>
      <c r="AT176" s="6"/>
      <c r="AU176" s="7"/>
      <c r="AV176" s="5"/>
      <c r="AW176" s="6"/>
      <c r="AX176" s="6"/>
      <c r="AY176" s="7"/>
      <c r="AZ176" s="5"/>
      <c r="BA176" s="6"/>
      <c r="BB176" s="6"/>
      <c r="BC176" s="7"/>
      <c r="BD176" s="5"/>
      <c r="BE176" s="6"/>
      <c r="BF176" s="6"/>
      <c r="BG176" s="7"/>
    </row>
    <row r="177" spans="1:59" x14ac:dyDescent="0.3">
      <c r="A177" s="3" t="s">
        <v>6</v>
      </c>
      <c r="B177" s="3"/>
      <c r="C177" s="4"/>
      <c r="D177" s="5"/>
      <c r="E177" s="6"/>
      <c r="F177" s="7"/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6"/>
      <c r="AE177" s="7"/>
      <c r="AF177" s="5"/>
      <c r="AG177" s="6"/>
      <c r="AH177" s="6"/>
      <c r="AI177" s="7"/>
      <c r="AJ177" s="5"/>
      <c r="AK177" s="6"/>
      <c r="AL177" s="6"/>
      <c r="AM177" s="7"/>
      <c r="AN177" s="5"/>
      <c r="AO177" s="6"/>
      <c r="AP177" s="6"/>
      <c r="AQ177" s="7"/>
      <c r="AR177" s="5"/>
      <c r="AS177" s="6"/>
      <c r="AT177" s="6"/>
      <c r="AU177" s="7"/>
      <c r="AV177" s="5"/>
      <c r="AW177" s="6"/>
      <c r="AX177" s="6"/>
      <c r="AY177" s="7"/>
      <c r="AZ177" s="5"/>
      <c r="BA177" s="6"/>
      <c r="BB177" s="6"/>
      <c r="BC177" s="7"/>
      <c r="BD177" s="5"/>
      <c r="BE177" s="6"/>
      <c r="BF177" s="6"/>
      <c r="BG177" s="7"/>
    </row>
    <row r="178" spans="1:59" x14ac:dyDescent="0.3">
      <c r="A178" s="6"/>
      <c r="B178" s="6"/>
      <c r="C178" s="7"/>
      <c r="D178" s="5"/>
      <c r="E178" s="6"/>
      <c r="F178" s="7"/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6"/>
      <c r="AE178" s="7"/>
      <c r="AF178" s="5"/>
      <c r="AG178" s="6"/>
      <c r="AH178" s="6"/>
      <c r="AI178" s="7"/>
      <c r="AJ178" s="5"/>
      <c r="AK178" s="6"/>
      <c r="AL178" s="6"/>
      <c r="AM178" s="7"/>
      <c r="AN178" s="5"/>
      <c r="AO178" s="6"/>
      <c r="AP178" s="6"/>
      <c r="AQ178" s="7"/>
      <c r="AR178" s="5"/>
      <c r="AS178" s="6"/>
      <c r="AT178" s="6"/>
      <c r="AU178" s="7"/>
      <c r="AV178" s="5"/>
      <c r="AW178" s="6"/>
      <c r="AX178" s="6"/>
      <c r="AY178" s="7"/>
      <c r="AZ178" s="5"/>
      <c r="BA178" s="6"/>
      <c r="BB178" s="6"/>
      <c r="BC178" s="7"/>
      <c r="BD178" s="5"/>
      <c r="BE178" s="6"/>
      <c r="BF178" s="6"/>
      <c r="BG178" s="7"/>
    </row>
    <row r="179" spans="1:59" s="24" customFormat="1" x14ac:dyDescent="0.3">
      <c r="A179" s="6" t="s">
        <v>105</v>
      </c>
      <c r="B179" s="6" t="s">
        <v>64</v>
      </c>
      <c r="C179" s="7"/>
      <c r="D179" s="5">
        <v>1</v>
      </c>
      <c r="E179" s="6">
        <v>9</v>
      </c>
      <c r="F179" s="7">
        <f t="shared" ref="F179:F184" si="112">100+0+(100-TRUNC(D179/E179*100))</f>
        <v>189</v>
      </c>
      <c r="G179" s="5">
        <v>1</v>
      </c>
      <c r="H179" s="6">
        <v>12</v>
      </c>
      <c r="I179" s="7">
        <f t="shared" ref="I179:I180" si="113">100+0+(100-TRUNC(G179/H179*100))</f>
        <v>192</v>
      </c>
      <c r="J179" s="5"/>
      <c r="K179" s="6"/>
      <c r="L179" s="7"/>
      <c r="M179" s="5">
        <v>1</v>
      </c>
      <c r="N179" s="6">
        <v>14</v>
      </c>
      <c r="O179" s="7">
        <f t="shared" ref="O179:O190" si="114">100+75+(100-TRUNC(M179/N179*100))</f>
        <v>268</v>
      </c>
      <c r="P179" s="5">
        <v>2</v>
      </c>
      <c r="Q179" s="6">
        <v>9</v>
      </c>
      <c r="R179" s="7">
        <f t="shared" ref="R179:R184" si="115">100+0+(100-TRUNC(P179/Q179*100))</f>
        <v>178</v>
      </c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6"/>
      <c r="AE179" s="7"/>
      <c r="AF179" s="5"/>
      <c r="AG179" s="6"/>
      <c r="AH179" s="6"/>
      <c r="AI179" s="7"/>
      <c r="AJ179" s="5"/>
      <c r="AK179" s="6"/>
      <c r="AL179" s="6"/>
      <c r="AM179" s="7"/>
      <c r="AN179" s="5"/>
      <c r="AO179" s="6"/>
      <c r="AP179" s="6"/>
      <c r="AQ179" s="7"/>
      <c r="AR179" s="5"/>
      <c r="AS179" s="6"/>
      <c r="AT179" s="6"/>
      <c r="AU179" s="7"/>
      <c r="AV179" s="5"/>
      <c r="AW179" s="6"/>
      <c r="AX179" s="6"/>
      <c r="AY179" s="7"/>
      <c r="AZ179" s="5"/>
      <c r="BA179" s="6"/>
      <c r="BB179" s="6"/>
      <c r="BC179" s="7"/>
      <c r="BD179" s="5"/>
      <c r="BE179" s="6"/>
      <c r="BF179" s="6"/>
      <c r="BG179" s="7"/>
    </row>
    <row r="180" spans="1:59" s="24" customFormat="1" x14ac:dyDescent="0.3">
      <c r="A180" s="6" t="s">
        <v>46</v>
      </c>
      <c r="B180" s="6" t="s">
        <v>16</v>
      </c>
      <c r="C180" s="7"/>
      <c r="D180" s="5">
        <v>2</v>
      </c>
      <c r="E180" s="6">
        <v>9</v>
      </c>
      <c r="F180" s="7">
        <f t="shared" si="112"/>
        <v>178</v>
      </c>
      <c r="G180" s="5">
        <v>2</v>
      </c>
      <c r="H180" s="6">
        <v>12</v>
      </c>
      <c r="I180" s="7">
        <f t="shared" si="113"/>
        <v>184</v>
      </c>
      <c r="J180" s="5">
        <v>4</v>
      </c>
      <c r="K180" s="6">
        <v>11</v>
      </c>
      <c r="L180" s="7">
        <f t="shared" ref="L180" si="116">100+0+(100-TRUNC(J180/K180*100))</f>
        <v>164</v>
      </c>
      <c r="M180" s="5">
        <v>6</v>
      </c>
      <c r="N180" s="6">
        <v>14</v>
      </c>
      <c r="O180" s="7">
        <f t="shared" si="114"/>
        <v>233</v>
      </c>
      <c r="P180" s="5">
        <v>3</v>
      </c>
      <c r="Q180" s="6">
        <v>9</v>
      </c>
      <c r="R180" s="7">
        <f t="shared" si="115"/>
        <v>167</v>
      </c>
      <c r="S180" s="5">
        <v>2</v>
      </c>
      <c r="T180" s="6">
        <v>8</v>
      </c>
      <c r="U180" s="7">
        <f t="shared" ref="U180" si="117">100+0+(100-TRUNC(S180/T180*100))</f>
        <v>175</v>
      </c>
      <c r="V180" s="5">
        <v>4</v>
      </c>
      <c r="W180" s="6">
        <v>16</v>
      </c>
      <c r="X180" s="7">
        <f>100+25+(100-TRUNC(V180/W180*100))</f>
        <v>200</v>
      </c>
      <c r="Y180" s="5"/>
      <c r="Z180" s="6"/>
      <c r="AA180" s="7"/>
      <c r="AB180" s="5"/>
      <c r="AC180" s="6"/>
      <c r="AD180" s="6"/>
      <c r="AE180" s="7"/>
      <c r="AF180" s="5"/>
      <c r="AG180" s="6"/>
      <c r="AH180" s="6"/>
      <c r="AI180" s="7"/>
      <c r="AJ180" s="5"/>
      <c r="AK180" s="6"/>
      <c r="AL180" s="6"/>
      <c r="AM180" s="7"/>
      <c r="AN180" s="5"/>
      <c r="AO180" s="6"/>
      <c r="AP180" s="6"/>
      <c r="AQ180" s="7"/>
      <c r="AR180" s="5"/>
      <c r="AS180" s="6"/>
      <c r="AT180" s="6"/>
      <c r="AU180" s="7"/>
      <c r="AV180" s="5"/>
      <c r="AW180" s="6"/>
      <c r="AX180" s="6"/>
      <c r="AY180" s="7"/>
      <c r="AZ180" s="5"/>
      <c r="BA180" s="6"/>
      <c r="BB180" s="6"/>
      <c r="BC180" s="7"/>
      <c r="BD180" s="5"/>
      <c r="BE180" s="6"/>
      <c r="BF180" s="6"/>
      <c r="BG180" s="7"/>
    </row>
    <row r="181" spans="1:59" s="24" customFormat="1" x14ac:dyDescent="0.3">
      <c r="A181" s="6" t="s">
        <v>106</v>
      </c>
      <c r="B181" s="6" t="s">
        <v>11</v>
      </c>
      <c r="C181" s="7"/>
      <c r="D181" s="5">
        <v>3</v>
      </c>
      <c r="E181" s="6">
        <v>9</v>
      </c>
      <c r="F181" s="7">
        <f t="shared" si="112"/>
        <v>167</v>
      </c>
      <c r="G181" s="5"/>
      <c r="H181" s="6"/>
      <c r="I181" s="7"/>
      <c r="J181" s="5"/>
      <c r="K181" s="6"/>
      <c r="L181" s="7"/>
      <c r="M181" s="5">
        <v>3</v>
      </c>
      <c r="N181" s="6">
        <v>14</v>
      </c>
      <c r="O181" s="7">
        <f t="shared" si="114"/>
        <v>254</v>
      </c>
      <c r="P181" s="5">
        <v>5</v>
      </c>
      <c r="Q181" s="6">
        <v>9</v>
      </c>
      <c r="R181" s="7">
        <f t="shared" si="115"/>
        <v>145</v>
      </c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6"/>
      <c r="AE181" s="7"/>
      <c r="AF181" s="5"/>
      <c r="AG181" s="6"/>
      <c r="AH181" s="6"/>
      <c r="AI181" s="7"/>
      <c r="AJ181" s="5"/>
      <c r="AK181" s="6"/>
      <c r="AL181" s="6"/>
      <c r="AM181" s="7"/>
      <c r="AN181" s="5"/>
      <c r="AO181" s="6"/>
      <c r="AP181" s="6"/>
      <c r="AQ181" s="7"/>
      <c r="AR181" s="5"/>
      <c r="AS181" s="6"/>
      <c r="AT181" s="6"/>
      <c r="AU181" s="7"/>
      <c r="AV181" s="5"/>
      <c r="AW181" s="6"/>
      <c r="AX181" s="6"/>
      <c r="AY181" s="7"/>
      <c r="AZ181" s="5"/>
      <c r="BA181" s="6"/>
      <c r="BB181" s="6"/>
      <c r="BC181" s="7"/>
      <c r="BD181" s="5"/>
      <c r="BE181" s="6"/>
      <c r="BF181" s="6"/>
      <c r="BG181" s="7"/>
    </row>
    <row r="182" spans="1:59" s="24" customFormat="1" x14ac:dyDescent="0.3">
      <c r="A182" s="6" t="s">
        <v>107</v>
      </c>
      <c r="B182" s="6" t="s">
        <v>11</v>
      </c>
      <c r="C182" s="7"/>
      <c r="D182" s="5">
        <v>4</v>
      </c>
      <c r="E182" s="6">
        <v>9</v>
      </c>
      <c r="F182" s="7">
        <f t="shared" si="112"/>
        <v>156</v>
      </c>
      <c r="G182" s="5"/>
      <c r="H182" s="6"/>
      <c r="I182" s="7"/>
      <c r="J182" s="5"/>
      <c r="K182" s="6"/>
      <c r="L182" s="7"/>
      <c r="M182" s="5">
        <v>7</v>
      </c>
      <c r="N182" s="6">
        <v>14</v>
      </c>
      <c r="O182" s="7">
        <f t="shared" si="114"/>
        <v>225</v>
      </c>
      <c r="P182" s="5">
        <v>6</v>
      </c>
      <c r="Q182" s="6">
        <v>9</v>
      </c>
      <c r="R182" s="7">
        <f t="shared" si="115"/>
        <v>134</v>
      </c>
      <c r="S182" s="5">
        <v>3</v>
      </c>
      <c r="T182" s="6">
        <v>8</v>
      </c>
      <c r="U182" s="7">
        <f t="shared" ref="U182" si="118">100+0+(100-TRUNC(S182/T182*100))</f>
        <v>163</v>
      </c>
      <c r="V182" s="5"/>
      <c r="W182" s="6"/>
      <c r="X182" s="7"/>
      <c r="Y182" s="5"/>
      <c r="Z182" s="6"/>
      <c r="AA182" s="7"/>
      <c r="AB182" s="5"/>
      <c r="AC182" s="6"/>
      <c r="AD182" s="6"/>
      <c r="AE182" s="7"/>
      <c r="AF182" s="5"/>
      <c r="AG182" s="6"/>
      <c r="AH182" s="6"/>
      <c r="AI182" s="7"/>
      <c r="AJ182" s="5"/>
      <c r="AK182" s="6"/>
      <c r="AL182" s="6"/>
      <c r="AM182" s="7"/>
      <c r="AN182" s="5"/>
      <c r="AO182" s="6"/>
      <c r="AP182" s="6"/>
      <c r="AQ182" s="7"/>
      <c r="AR182" s="5"/>
      <c r="AS182" s="6"/>
      <c r="AT182" s="6"/>
      <c r="AU182" s="7"/>
      <c r="AV182" s="5"/>
      <c r="AW182" s="6"/>
      <c r="AX182" s="6"/>
      <c r="AY182" s="7"/>
      <c r="AZ182" s="5"/>
      <c r="BA182" s="6"/>
      <c r="BB182" s="6"/>
      <c r="BC182" s="7"/>
      <c r="BD182" s="5"/>
      <c r="BE182" s="6"/>
      <c r="BF182" s="6"/>
      <c r="BG182" s="7"/>
    </row>
    <row r="183" spans="1:59" s="24" customFormat="1" x14ac:dyDescent="0.3">
      <c r="A183" s="6" t="s">
        <v>47</v>
      </c>
      <c r="B183" s="6" t="s">
        <v>9</v>
      </c>
      <c r="C183" s="7"/>
      <c r="D183" s="5">
        <v>7</v>
      </c>
      <c r="E183" s="6">
        <v>9</v>
      </c>
      <c r="F183" s="7">
        <f t="shared" si="112"/>
        <v>123</v>
      </c>
      <c r="G183" s="5">
        <v>11</v>
      </c>
      <c r="H183" s="6">
        <v>12</v>
      </c>
      <c r="I183" s="7">
        <f t="shared" ref="I183:I191" si="119">100+0+(100-TRUNC(G183/H183*100))</f>
        <v>109</v>
      </c>
      <c r="J183" s="5">
        <v>4</v>
      </c>
      <c r="K183" s="6">
        <v>4</v>
      </c>
      <c r="L183" s="7">
        <f t="shared" ref="L183" si="120">100+0+(100-TRUNC(J183/K183*100))</f>
        <v>100</v>
      </c>
      <c r="M183" s="5">
        <v>5</v>
      </c>
      <c r="N183" s="6">
        <v>7</v>
      </c>
      <c r="O183" s="7">
        <f t="shared" si="114"/>
        <v>204</v>
      </c>
      <c r="P183" s="5">
        <v>2</v>
      </c>
      <c r="Q183" s="6">
        <v>4</v>
      </c>
      <c r="R183" s="7">
        <f t="shared" si="115"/>
        <v>150</v>
      </c>
      <c r="S183" s="5">
        <v>2</v>
      </c>
      <c r="T183" s="6">
        <v>3</v>
      </c>
      <c r="U183" s="7">
        <f t="shared" ref="U183" si="121">100+0+(100-TRUNC(S183/T183*100))</f>
        <v>134</v>
      </c>
      <c r="V183" s="5">
        <v>17</v>
      </c>
      <c r="W183" s="6">
        <v>23</v>
      </c>
      <c r="X183" s="7">
        <f>100+25+(100-TRUNC(V183/W183*100))</f>
        <v>152</v>
      </c>
      <c r="Y183" s="5"/>
      <c r="Z183" s="6"/>
      <c r="AA183" s="7"/>
      <c r="AB183" s="5">
        <v>17</v>
      </c>
      <c r="AC183" s="6">
        <v>22</v>
      </c>
      <c r="AD183" s="7">
        <f>100+50+(100-TRUNC(AB183/AC183*100))</f>
        <v>173</v>
      </c>
      <c r="AE183" s="7"/>
      <c r="AF183" s="5"/>
      <c r="AG183" s="6"/>
      <c r="AH183" s="6"/>
      <c r="AI183" s="7"/>
      <c r="AJ183" s="5"/>
      <c r="AK183" s="6"/>
      <c r="AL183" s="6"/>
      <c r="AM183" s="7"/>
      <c r="AN183" s="5"/>
      <c r="AO183" s="6"/>
      <c r="AP183" s="6"/>
      <c r="AQ183" s="7"/>
      <c r="AR183" s="5"/>
      <c r="AS183" s="6"/>
      <c r="AT183" s="6"/>
      <c r="AU183" s="7"/>
      <c r="AV183" s="5"/>
      <c r="AW183" s="6"/>
      <c r="AX183" s="6"/>
      <c r="AY183" s="7"/>
      <c r="AZ183" s="5"/>
      <c r="BA183" s="6"/>
      <c r="BB183" s="6"/>
      <c r="BC183" s="7"/>
      <c r="BD183" s="5"/>
      <c r="BE183" s="6"/>
      <c r="BF183" s="6"/>
      <c r="BG183" s="7"/>
    </row>
    <row r="184" spans="1:59" s="24" customFormat="1" x14ac:dyDescent="0.3">
      <c r="A184" s="6" t="s">
        <v>48</v>
      </c>
      <c r="B184" s="6" t="s">
        <v>45</v>
      </c>
      <c r="C184" s="7"/>
      <c r="D184" s="5">
        <v>8</v>
      </c>
      <c r="E184" s="6">
        <v>9</v>
      </c>
      <c r="F184" s="7">
        <f t="shared" si="112"/>
        <v>112</v>
      </c>
      <c r="G184" s="5">
        <v>12</v>
      </c>
      <c r="H184" s="6">
        <v>12</v>
      </c>
      <c r="I184" s="7">
        <f t="shared" si="119"/>
        <v>100</v>
      </c>
      <c r="J184" s="5"/>
      <c r="K184" s="6"/>
      <c r="L184" s="7"/>
      <c r="M184" s="5">
        <v>7</v>
      </c>
      <c r="N184" s="6">
        <v>7</v>
      </c>
      <c r="O184" s="7">
        <f t="shared" si="114"/>
        <v>175</v>
      </c>
      <c r="P184" s="5">
        <v>4</v>
      </c>
      <c r="Q184" s="6">
        <v>4</v>
      </c>
      <c r="R184" s="7">
        <f t="shared" si="115"/>
        <v>100</v>
      </c>
      <c r="S184" s="5"/>
      <c r="T184" s="6"/>
      <c r="U184" s="7"/>
      <c r="V184" s="5"/>
      <c r="W184" s="6"/>
      <c r="X184" s="7"/>
      <c r="Y184" s="5"/>
      <c r="Z184" s="6"/>
      <c r="AA184" s="7"/>
      <c r="AB184" s="5">
        <v>20</v>
      </c>
      <c r="AC184" s="6">
        <v>22</v>
      </c>
      <c r="AD184" s="7">
        <f>100+50+(100-TRUNC(AB184/AC184*100))</f>
        <v>160</v>
      </c>
      <c r="AE184" s="7"/>
      <c r="AF184" s="5"/>
      <c r="AG184" s="6"/>
      <c r="AH184" s="6"/>
      <c r="AI184" s="7"/>
      <c r="AJ184" s="5"/>
      <c r="AK184" s="6"/>
      <c r="AL184" s="6"/>
      <c r="AM184" s="7"/>
      <c r="AN184" s="5"/>
      <c r="AO184" s="6"/>
      <c r="AP184" s="6"/>
      <c r="AQ184" s="7"/>
      <c r="AR184" s="5"/>
      <c r="AS184" s="6"/>
      <c r="AT184" s="6"/>
      <c r="AU184" s="7"/>
      <c r="AV184" s="5"/>
      <c r="AW184" s="6"/>
      <c r="AX184" s="6"/>
      <c r="AY184" s="7"/>
      <c r="AZ184" s="5"/>
      <c r="BA184" s="6"/>
      <c r="BB184" s="6"/>
      <c r="BC184" s="7"/>
      <c r="BD184" s="5"/>
      <c r="BE184" s="6"/>
      <c r="BF184" s="6"/>
      <c r="BG184" s="7"/>
    </row>
    <row r="185" spans="1:59" s="24" customFormat="1" x14ac:dyDescent="0.3">
      <c r="A185" s="6" t="s">
        <v>145</v>
      </c>
      <c r="B185" s="6" t="s">
        <v>64</v>
      </c>
      <c r="C185" s="7"/>
      <c r="D185" s="5"/>
      <c r="E185" s="6"/>
      <c r="F185" s="7"/>
      <c r="G185" s="5">
        <v>3</v>
      </c>
      <c r="H185" s="6">
        <v>12</v>
      </c>
      <c r="I185" s="7">
        <f t="shared" si="119"/>
        <v>175</v>
      </c>
      <c r="J185" s="5"/>
      <c r="K185" s="6"/>
      <c r="L185" s="7"/>
      <c r="M185" s="5">
        <v>5</v>
      </c>
      <c r="N185" s="6">
        <v>14</v>
      </c>
      <c r="O185" s="7">
        <f t="shared" si="114"/>
        <v>240</v>
      </c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6"/>
      <c r="AE185" s="7"/>
      <c r="AF185" s="5"/>
      <c r="AG185" s="6"/>
      <c r="AH185" s="6"/>
      <c r="AI185" s="7"/>
      <c r="AJ185" s="5"/>
      <c r="AK185" s="6"/>
      <c r="AL185" s="6"/>
      <c r="AM185" s="7"/>
      <c r="AN185" s="5"/>
      <c r="AO185" s="6"/>
      <c r="AP185" s="6"/>
      <c r="AQ185" s="7"/>
      <c r="AR185" s="5"/>
      <c r="AS185" s="6"/>
      <c r="AT185" s="6"/>
      <c r="AU185" s="7"/>
      <c r="AV185" s="5"/>
      <c r="AW185" s="6"/>
      <c r="AX185" s="6"/>
      <c r="AY185" s="7"/>
      <c r="AZ185" s="5"/>
      <c r="BA185" s="6"/>
      <c r="BB185" s="6"/>
      <c r="BC185" s="7"/>
      <c r="BD185" s="5"/>
      <c r="BE185" s="6"/>
      <c r="BF185" s="6"/>
      <c r="BG185" s="7"/>
    </row>
    <row r="186" spans="1:59" s="24" customFormat="1" x14ac:dyDescent="0.3">
      <c r="A186" s="6" t="s">
        <v>146</v>
      </c>
      <c r="B186" s="6" t="s">
        <v>45</v>
      </c>
      <c r="C186" s="7"/>
      <c r="D186" s="5"/>
      <c r="E186" s="6"/>
      <c r="F186" s="7"/>
      <c r="G186" s="5">
        <v>4</v>
      </c>
      <c r="H186" s="6">
        <v>12</v>
      </c>
      <c r="I186" s="7">
        <f t="shared" si="119"/>
        <v>167</v>
      </c>
      <c r="J186" s="5">
        <v>9</v>
      </c>
      <c r="K186" s="6">
        <v>11</v>
      </c>
      <c r="L186" s="7">
        <f t="shared" ref="L186:L187" si="122">100+0+(100-TRUNC(J186/K186*100))</f>
        <v>119</v>
      </c>
      <c r="M186" s="5">
        <v>4</v>
      </c>
      <c r="N186" s="6">
        <v>14</v>
      </c>
      <c r="O186" s="7">
        <f t="shared" si="114"/>
        <v>247</v>
      </c>
      <c r="P186" s="5"/>
      <c r="Q186" s="6"/>
      <c r="R186" s="7"/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6"/>
      <c r="AE186" s="7"/>
      <c r="AF186" s="5"/>
      <c r="AG186" s="6"/>
      <c r="AH186" s="6"/>
      <c r="AI186" s="7"/>
      <c r="AJ186" s="5"/>
      <c r="AK186" s="6"/>
      <c r="AL186" s="6"/>
      <c r="AM186" s="7"/>
      <c r="AN186" s="5"/>
      <c r="AO186" s="6"/>
      <c r="AP186" s="6"/>
      <c r="AQ186" s="7"/>
      <c r="AR186" s="5"/>
      <c r="AS186" s="6"/>
      <c r="AT186" s="6"/>
      <c r="AU186" s="7"/>
      <c r="AV186" s="5"/>
      <c r="AW186" s="6"/>
      <c r="AX186" s="6"/>
      <c r="AY186" s="7"/>
      <c r="AZ186" s="5"/>
      <c r="BA186" s="6"/>
      <c r="BB186" s="6"/>
      <c r="BC186" s="7"/>
      <c r="BD186" s="5"/>
      <c r="BE186" s="6"/>
      <c r="BF186" s="6"/>
      <c r="BG186" s="7"/>
    </row>
    <row r="187" spans="1:59" x14ac:dyDescent="0.3">
      <c r="A187" s="6" t="s">
        <v>147</v>
      </c>
      <c r="B187" s="6" t="s">
        <v>12</v>
      </c>
      <c r="C187" s="7"/>
      <c r="D187" s="5"/>
      <c r="E187" s="6"/>
      <c r="F187" s="7"/>
      <c r="G187" s="5">
        <v>5</v>
      </c>
      <c r="H187" s="6">
        <v>12</v>
      </c>
      <c r="I187" s="7">
        <f t="shared" si="119"/>
        <v>159</v>
      </c>
      <c r="J187" s="5">
        <v>10</v>
      </c>
      <c r="K187" s="6">
        <v>11</v>
      </c>
      <c r="L187" s="7">
        <f t="shared" si="122"/>
        <v>110</v>
      </c>
      <c r="M187" s="5">
        <v>8</v>
      </c>
      <c r="N187" s="6">
        <v>14</v>
      </c>
      <c r="O187" s="7">
        <f t="shared" si="114"/>
        <v>218</v>
      </c>
      <c r="P187" s="5"/>
      <c r="Q187" s="6"/>
      <c r="R187" s="7"/>
      <c r="S187" s="5"/>
      <c r="T187" s="6"/>
      <c r="U187" s="7"/>
      <c r="V187" s="5"/>
      <c r="W187" s="6"/>
      <c r="X187" s="7"/>
      <c r="Y187" s="5"/>
      <c r="Z187" s="6"/>
      <c r="AA187" s="7"/>
      <c r="AB187" s="5"/>
      <c r="AC187" s="6"/>
      <c r="AD187" s="6"/>
      <c r="AE187" s="7"/>
      <c r="AF187" s="5"/>
      <c r="AG187" s="6"/>
      <c r="AH187" s="6"/>
      <c r="AI187" s="7"/>
      <c r="AJ187" s="5"/>
      <c r="AK187" s="6"/>
      <c r="AL187" s="6"/>
      <c r="AM187" s="7"/>
      <c r="AN187" s="5"/>
      <c r="AO187" s="6"/>
      <c r="AP187" s="6"/>
      <c r="AQ187" s="7"/>
      <c r="AR187" s="5"/>
      <c r="AS187" s="6"/>
      <c r="AT187" s="6"/>
      <c r="AU187" s="7"/>
      <c r="AV187" s="5"/>
      <c r="AW187" s="6"/>
      <c r="AX187" s="6"/>
      <c r="AY187" s="7"/>
      <c r="AZ187" s="5"/>
      <c r="BA187" s="6"/>
      <c r="BB187" s="6"/>
      <c r="BC187" s="7"/>
      <c r="BD187" s="5"/>
      <c r="BE187" s="6"/>
      <c r="BF187" s="6"/>
      <c r="BG187" s="7"/>
    </row>
    <row r="188" spans="1:59" x14ac:dyDescent="0.3">
      <c r="A188" s="6" t="s">
        <v>148</v>
      </c>
      <c r="B188" s="6" t="s">
        <v>64</v>
      </c>
      <c r="C188" s="7"/>
      <c r="D188" s="5"/>
      <c r="E188" s="6"/>
      <c r="F188" s="7"/>
      <c r="G188" s="5">
        <v>7</v>
      </c>
      <c r="H188" s="6">
        <v>12</v>
      </c>
      <c r="I188" s="7">
        <f t="shared" si="119"/>
        <v>142</v>
      </c>
      <c r="J188" s="5"/>
      <c r="K188" s="6"/>
      <c r="L188" s="7"/>
      <c r="M188" s="5">
        <v>9</v>
      </c>
      <c r="N188" s="6">
        <v>14</v>
      </c>
      <c r="O188" s="7">
        <f t="shared" si="114"/>
        <v>211</v>
      </c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6"/>
      <c r="AE188" s="7"/>
      <c r="AF188" s="5"/>
      <c r="AG188" s="6"/>
      <c r="AH188" s="6"/>
      <c r="AI188" s="7"/>
      <c r="AJ188" s="5"/>
      <c r="AK188" s="6"/>
      <c r="AL188" s="6"/>
      <c r="AM188" s="7"/>
      <c r="AN188" s="5"/>
      <c r="AO188" s="6"/>
      <c r="AP188" s="6"/>
      <c r="AQ188" s="7"/>
      <c r="AR188" s="5"/>
      <c r="AS188" s="6"/>
      <c r="AT188" s="6"/>
      <c r="AU188" s="7"/>
      <c r="AV188" s="5"/>
      <c r="AW188" s="6"/>
      <c r="AX188" s="6"/>
      <c r="AY188" s="7"/>
      <c r="AZ188" s="5"/>
      <c r="BA188" s="6"/>
      <c r="BB188" s="6"/>
      <c r="BC188" s="7"/>
      <c r="BD188" s="5"/>
      <c r="BE188" s="6"/>
      <c r="BF188" s="6"/>
      <c r="BG188" s="7"/>
    </row>
    <row r="189" spans="1:59" x14ac:dyDescent="0.3">
      <c r="A189" s="54" t="s">
        <v>149</v>
      </c>
      <c r="B189" s="54" t="s">
        <v>12</v>
      </c>
      <c r="C189" s="55"/>
      <c r="D189" s="5"/>
      <c r="E189" s="6"/>
      <c r="F189" s="7"/>
      <c r="G189" s="5">
        <v>8</v>
      </c>
      <c r="H189" s="6">
        <v>12</v>
      </c>
      <c r="I189" s="7">
        <f t="shared" si="119"/>
        <v>134</v>
      </c>
      <c r="J189" s="5"/>
      <c r="K189" s="6"/>
      <c r="L189" s="7"/>
      <c r="M189" s="5">
        <v>2</v>
      </c>
      <c r="N189" s="6">
        <v>7</v>
      </c>
      <c r="O189" s="7">
        <f t="shared" si="114"/>
        <v>247</v>
      </c>
      <c r="P189" s="5">
        <v>1</v>
      </c>
      <c r="Q189" s="6">
        <v>4</v>
      </c>
      <c r="R189" s="7">
        <f t="shared" ref="R189" si="123">100+0+(100-TRUNC(P189/Q189*100))</f>
        <v>175</v>
      </c>
      <c r="S189" s="5"/>
      <c r="T189" s="6"/>
      <c r="U189" s="7"/>
      <c r="V189" s="5">
        <v>10</v>
      </c>
      <c r="W189" s="6">
        <v>23</v>
      </c>
      <c r="X189" s="7">
        <f>100+25+(100-TRUNC(V189/W189*100))</f>
        <v>182</v>
      </c>
      <c r="Y189" s="5"/>
      <c r="Z189" s="6"/>
      <c r="AA189" s="7"/>
      <c r="AB189" s="5">
        <v>8</v>
      </c>
      <c r="AC189" s="6">
        <v>22</v>
      </c>
      <c r="AD189" s="7">
        <f>100+50+(100-TRUNC(AB189/AC189*100))</f>
        <v>214</v>
      </c>
      <c r="AE189" s="7"/>
      <c r="AF189" s="5"/>
      <c r="AG189" s="6"/>
      <c r="AH189" s="6"/>
      <c r="AI189" s="7"/>
      <c r="AJ189" s="5"/>
      <c r="AK189" s="6"/>
      <c r="AL189" s="6"/>
      <c r="AM189" s="7"/>
      <c r="AN189" s="5"/>
      <c r="AO189" s="6"/>
      <c r="AP189" s="6"/>
      <c r="AQ189" s="7"/>
      <c r="AR189" s="5"/>
      <c r="AS189" s="6"/>
      <c r="AT189" s="6"/>
      <c r="AU189" s="7"/>
      <c r="AV189" s="5"/>
      <c r="AW189" s="6"/>
      <c r="AX189" s="6"/>
      <c r="AY189" s="7"/>
      <c r="AZ189" s="5"/>
      <c r="BA189" s="6"/>
      <c r="BB189" s="6"/>
      <c r="BC189" s="7"/>
      <c r="BD189" s="5"/>
      <c r="BE189" s="6"/>
      <c r="BF189" s="6"/>
      <c r="BG189" s="7"/>
    </row>
    <row r="190" spans="1:59" x14ac:dyDescent="0.3">
      <c r="A190" s="54" t="s">
        <v>150</v>
      </c>
      <c r="B190" s="54" t="s">
        <v>64</v>
      </c>
      <c r="C190" s="55"/>
      <c r="D190" s="5"/>
      <c r="E190" s="6"/>
      <c r="F190" s="7"/>
      <c r="G190" s="5">
        <v>9</v>
      </c>
      <c r="H190" s="6">
        <v>12</v>
      </c>
      <c r="I190" s="7">
        <f t="shared" si="119"/>
        <v>125</v>
      </c>
      <c r="J190" s="5"/>
      <c r="K190" s="6"/>
      <c r="L190" s="7"/>
      <c r="M190" s="5">
        <v>4</v>
      </c>
      <c r="N190" s="6">
        <v>7</v>
      </c>
      <c r="O190" s="7">
        <f t="shared" si="114"/>
        <v>218</v>
      </c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6"/>
      <c r="AE190" s="7"/>
      <c r="AF190" s="5"/>
      <c r="AG190" s="6"/>
      <c r="AH190" s="6"/>
      <c r="AI190" s="7"/>
      <c r="AJ190" s="5"/>
      <c r="AK190" s="6"/>
      <c r="AL190" s="6"/>
      <c r="AM190" s="7"/>
      <c r="AN190" s="5"/>
      <c r="AO190" s="6"/>
      <c r="AP190" s="6"/>
      <c r="AQ190" s="7"/>
      <c r="AR190" s="5"/>
      <c r="AS190" s="6"/>
      <c r="AT190" s="6"/>
      <c r="AU190" s="7"/>
      <c r="AV190" s="5"/>
      <c r="AW190" s="6"/>
      <c r="AX190" s="6"/>
      <c r="AY190" s="7"/>
      <c r="AZ190" s="5"/>
      <c r="BA190" s="6"/>
      <c r="BB190" s="6"/>
      <c r="BC190" s="7"/>
      <c r="BD190" s="5"/>
      <c r="BE190" s="6"/>
      <c r="BF190" s="6"/>
      <c r="BG190" s="7"/>
    </row>
    <row r="191" spans="1:59" s="24" customFormat="1" x14ac:dyDescent="0.3">
      <c r="A191" s="54" t="s">
        <v>151</v>
      </c>
      <c r="B191" s="54" t="s">
        <v>64</v>
      </c>
      <c r="C191" s="55"/>
      <c r="D191" s="5"/>
      <c r="E191" s="13"/>
      <c r="F191" s="14"/>
      <c r="G191" s="5">
        <v>10</v>
      </c>
      <c r="H191" s="6">
        <v>12</v>
      </c>
      <c r="I191" s="7">
        <f t="shared" si="119"/>
        <v>117</v>
      </c>
      <c r="J191" s="5"/>
      <c r="K191" s="6"/>
      <c r="L191" s="7"/>
      <c r="M191" s="5"/>
      <c r="N191" s="6"/>
      <c r="O191" s="7"/>
      <c r="P191" s="5"/>
      <c r="Q191" s="6"/>
      <c r="R191" s="7"/>
      <c r="S191" s="5"/>
      <c r="T191" s="6"/>
      <c r="U191" s="7"/>
      <c r="V191" s="5"/>
      <c r="W191" s="6"/>
      <c r="X191" s="7"/>
      <c r="Y191" s="5"/>
      <c r="Z191" s="6"/>
      <c r="AA191" s="7"/>
      <c r="AB191" s="5"/>
      <c r="AC191" s="6"/>
      <c r="AD191" s="6"/>
      <c r="AE191" s="7"/>
      <c r="AF191" s="5"/>
      <c r="AG191" s="6"/>
      <c r="AH191" s="6"/>
      <c r="AI191" s="7"/>
      <c r="AJ191" s="5"/>
      <c r="AK191" s="6"/>
      <c r="AL191" s="6"/>
      <c r="AM191" s="7"/>
      <c r="AN191" s="5"/>
      <c r="AO191" s="6"/>
      <c r="AP191" s="6"/>
      <c r="AQ191" s="7"/>
      <c r="AR191" s="5"/>
      <c r="AS191" s="6"/>
      <c r="AT191" s="6"/>
      <c r="AU191" s="7"/>
      <c r="AV191" s="5"/>
      <c r="AW191" s="6"/>
      <c r="AX191" s="6"/>
      <c r="AY191" s="7"/>
      <c r="AZ191" s="5"/>
      <c r="BA191" s="6"/>
      <c r="BB191" s="6"/>
      <c r="BC191" s="7"/>
      <c r="BD191" s="5"/>
      <c r="BE191" s="6"/>
      <c r="BF191" s="6"/>
      <c r="BG191" s="7"/>
    </row>
    <row r="192" spans="1:59" s="24" customFormat="1" x14ac:dyDescent="0.3">
      <c r="A192" s="54" t="s">
        <v>158</v>
      </c>
      <c r="B192" s="54" t="s">
        <v>15</v>
      </c>
      <c r="C192" s="55"/>
      <c r="D192" s="5"/>
      <c r="E192" s="13"/>
      <c r="F192" s="14"/>
      <c r="G192" s="5"/>
      <c r="H192" s="6"/>
      <c r="I192" s="7"/>
      <c r="J192" s="5">
        <v>2</v>
      </c>
      <c r="K192" s="6">
        <v>4</v>
      </c>
      <c r="L192" s="7">
        <f t="shared" ref="L192:L193" si="124">100+0+(100-TRUNC(J192/K192*100))</f>
        <v>150</v>
      </c>
      <c r="M192" s="5">
        <v>1</v>
      </c>
      <c r="N192" s="6">
        <v>7</v>
      </c>
      <c r="O192" s="7">
        <f>100+75+(100-TRUNC(M192/N192*100))</f>
        <v>261</v>
      </c>
      <c r="P192" s="5"/>
      <c r="Q192" s="6"/>
      <c r="R192" s="7"/>
      <c r="S192" s="5"/>
      <c r="T192" s="6"/>
      <c r="U192" s="7"/>
      <c r="V192" s="5">
        <v>6</v>
      </c>
      <c r="W192" s="6">
        <v>23</v>
      </c>
      <c r="X192" s="7">
        <f>100+25+(100-TRUNC(V192/W192*100))</f>
        <v>199</v>
      </c>
      <c r="Y192" s="5"/>
      <c r="Z192" s="6"/>
      <c r="AA192" s="7"/>
      <c r="AB192" s="5">
        <v>4</v>
      </c>
      <c r="AC192" s="6">
        <v>22</v>
      </c>
      <c r="AD192" s="7">
        <f>100+50+(100-TRUNC(AB192/AC192*100))</f>
        <v>232</v>
      </c>
      <c r="AE192" s="7"/>
      <c r="AF192" s="5"/>
      <c r="AG192" s="6"/>
      <c r="AH192" s="6"/>
      <c r="AI192" s="7"/>
      <c r="AJ192" s="5"/>
      <c r="AK192" s="6"/>
      <c r="AL192" s="6"/>
      <c r="AM192" s="7"/>
      <c r="AN192" s="5"/>
      <c r="AO192" s="6"/>
      <c r="AP192" s="6"/>
      <c r="AQ192" s="7"/>
      <c r="AR192" s="5"/>
      <c r="AS192" s="6"/>
      <c r="AT192" s="6"/>
      <c r="AU192" s="7"/>
      <c r="AV192" s="5"/>
      <c r="AW192" s="6"/>
      <c r="AX192" s="6"/>
      <c r="AY192" s="7"/>
      <c r="AZ192" s="5"/>
      <c r="BA192" s="6"/>
      <c r="BB192" s="6"/>
      <c r="BC192" s="7"/>
      <c r="BD192" s="5"/>
      <c r="BE192" s="6"/>
      <c r="BF192" s="6"/>
      <c r="BG192" s="7"/>
    </row>
    <row r="193" spans="1:59" x14ac:dyDescent="0.3">
      <c r="A193" s="54" t="s">
        <v>162</v>
      </c>
      <c r="B193" s="54" t="s">
        <v>11</v>
      </c>
      <c r="C193" s="55"/>
      <c r="D193" s="5"/>
      <c r="E193" s="13"/>
      <c r="F193" s="14"/>
      <c r="G193" s="5"/>
      <c r="H193" s="6"/>
      <c r="I193" s="7"/>
      <c r="J193" s="5">
        <v>18</v>
      </c>
      <c r="K193" s="6">
        <v>35</v>
      </c>
      <c r="L193" s="7">
        <f t="shared" si="124"/>
        <v>149</v>
      </c>
      <c r="M193" s="5"/>
      <c r="N193" s="6"/>
      <c r="O193" s="7"/>
      <c r="P193" s="5"/>
      <c r="Q193" s="6"/>
      <c r="R193" s="7"/>
      <c r="S193" s="5"/>
      <c r="T193" s="6"/>
      <c r="U193" s="7"/>
      <c r="V193" s="5">
        <v>16</v>
      </c>
      <c r="W193" s="6">
        <v>36</v>
      </c>
      <c r="X193" s="7">
        <f>100+25+(100-TRUNC(V193/W193*100))</f>
        <v>181</v>
      </c>
      <c r="Y193" s="5"/>
      <c r="Z193" s="6"/>
      <c r="AA193" s="7"/>
      <c r="AB193" s="5"/>
      <c r="AC193" s="6"/>
      <c r="AD193" s="6"/>
      <c r="AE193" s="7"/>
      <c r="AF193" s="5"/>
      <c r="AG193" s="6"/>
      <c r="AH193" s="6"/>
      <c r="AI193" s="7"/>
      <c r="AJ193" s="5"/>
      <c r="AK193" s="6"/>
      <c r="AL193" s="6"/>
      <c r="AM193" s="7"/>
      <c r="AN193" s="5"/>
      <c r="AO193" s="6"/>
      <c r="AP193" s="6"/>
      <c r="AQ193" s="7"/>
      <c r="AR193" s="5"/>
      <c r="AS193" s="6"/>
      <c r="AT193" s="6"/>
      <c r="AU193" s="7"/>
      <c r="AV193" s="5"/>
      <c r="AW193" s="6"/>
      <c r="AX193" s="6"/>
      <c r="AY193" s="7"/>
      <c r="AZ193" s="5"/>
      <c r="BA193" s="6"/>
      <c r="BB193" s="6"/>
      <c r="BC193" s="7"/>
      <c r="BD193" s="5"/>
      <c r="BE193" s="6"/>
      <c r="BF193" s="6"/>
      <c r="BG193" s="7"/>
    </row>
    <row r="194" spans="1:59" s="24" customFormat="1" x14ac:dyDescent="0.3">
      <c r="A194" s="54" t="s">
        <v>175</v>
      </c>
      <c r="B194" s="54" t="s">
        <v>45</v>
      </c>
      <c r="C194" s="55"/>
      <c r="D194" s="5"/>
      <c r="E194" s="13"/>
      <c r="F194" s="14"/>
      <c r="G194" s="5"/>
      <c r="H194" s="6"/>
      <c r="I194" s="7"/>
      <c r="J194" s="5"/>
      <c r="K194" s="6"/>
      <c r="L194" s="7"/>
      <c r="M194" s="12">
        <v>3</v>
      </c>
      <c r="N194" s="13">
        <v>7</v>
      </c>
      <c r="O194" s="7">
        <f t="shared" ref="O194:O201" si="125">100+75+(100-TRUNC(M194/N194*100))</f>
        <v>233</v>
      </c>
      <c r="P194" s="12"/>
      <c r="Q194" s="13"/>
      <c r="R194" s="7"/>
      <c r="S194" s="12"/>
      <c r="T194" s="13"/>
      <c r="U194" s="7"/>
      <c r="V194" s="12"/>
      <c r="W194" s="13"/>
      <c r="X194" s="14"/>
      <c r="Y194" s="12"/>
      <c r="Z194" s="13"/>
      <c r="AA194" s="7"/>
      <c r="AB194" s="12">
        <v>5</v>
      </c>
      <c r="AC194" s="13">
        <v>22</v>
      </c>
      <c r="AD194" s="7">
        <f t="shared" ref="AD194:AD195" si="126">100+50+(100-TRUNC(AB194/AC194*100))</f>
        <v>228</v>
      </c>
      <c r="AE194" s="14"/>
      <c r="AF194" s="12"/>
      <c r="AG194" s="13"/>
      <c r="AH194" s="13"/>
      <c r="AI194" s="14"/>
      <c r="AJ194" s="12"/>
      <c r="AK194" s="13"/>
      <c r="AL194" s="13"/>
      <c r="AM194" s="7"/>
      <c r="AN194" s="12"/>
      <c r="AO194" s="13"/>
      <c r="AP194" s="13"/>
      <c r="AQ194" s="14"/>
      <c r="AR194" s="12"/>
      <c r="AS194" s="13"/>
      <c r="AT194" s="13"/>
      <c r="AU194" s="14"/>
      <c r="AV194" s="12"/>
      <c r="AW194" s="13"/>
      <c r="AX194" s="13"/>
      <c r="AY194" s="14"/>
      <c r="AZ194" s="12"/>
      <c r="BA194" s="13"/>
      <c r="BB194" s="13"/>
      <c r="BC194" s="14"/>
      <c r="BD194" s="12"/>
      <c r="BE194" s="13"/>
      <c r="BF194" s="13"/>
      <c r="BG194" s="14"/>
    </row>
    <row r="195" spans="1:59" s="24" customFormat="1" x14ac:dyDescent="0.3">
      <c r="A195" s="54" t="s">
        <v>176</v>
      </c>
      <c r="B195" s="54" t="s">
        <v>16</v>
      </c>
      <c r="C195" s="55"/>
      <c r="D195" s="5"/>
      <c r="E195" s="13"/>
      <c r="F195" s="14"/>
      <c r="G195" s="5"/>
      <c r="H195" s="6"/>
      <c r="I195" s="7"/>
      <c r="J195" s="5"/>
      <c r="K195" s="6"/>
      <c r="L195" s="7"/>
      <c r="M195" s="12">
        <v>6</v>
      </c>
      <c r="N195" s="13">
        <v>7</v>
      </c>
      <c r="O195" s="7">
        <f t="shared" si="125"/>
        <v>190</v>
      </c>
      <c r="P195" s="12">
        <v>3</v>
      </c>
      <c r="Q195" s="13">
        <v>4</v>
      </c>
      <c r="R195" s="7">
        <f t="shared" ref="R195" si="127">100+0+(100-TRUNC(P195/Q195*100))</f>
        <v>125</v>
      </c>
      <c r="S195" s="12">
        <v>3</v>
      </c>
      <c r="T195" s="13">
        <v>3</v>
      </c>
      <c r="U195" s="7">
        <f t="shared" ref="U195" si="128">100+0+(100-TRUNC(S195/T195*100))</f>
        <v>100</v>
      </c>
      <c r="V195" s="12">
        <v>21</v>
      </c>
      <c r="W195" s="13">
        <v>23</v>
      </c>
      <c r="X195" s="7">
        <f>100+25+(100-TRUNC(V195/W195*100))</f>
        <v>134</v>
      </c>
      <c r="Y195" s="12"/>
      <c r="Z195" s="13"/>
      <c r="AA195" s="7"/>
      <c r="AB195" s="12">
        <v>21</v>
      </c>
      <c r="AC195" s="13">
        <v>22</v>
      </c>
      <c r="AD195" s="7">
        <f t="shared" si="126"/>
        <v>155</v>
      </c>
      <c r="AE195" s="14"/>
      <c r="AF195" s="12"/>
      <c r="AG195" s="13"/>
      <c r="AH195" s="13"/>
      <c r="AI195" s="14"/>
      <c r="AJ195" s="12"/>
      <c r="AK195" s="13"/>
      <c r="AL195" s="13"/>
      <c r="AM195" s="7"/>
      <c r="AN195" s="12"/>
      <c r="AO195" s="13"/>
      <c r="AP195" s="13"/>
      <c r="AQ195" s="14"/>
      <c r="AR195" s="12"/>
      <c r="AS195" s="13"/>
      <c r="AT195" s="13"/>
      <c r="AU195" s="14"/>
      <c r="AV195" s="12"/>
      <c r="AW195" s="13"/>
      <c r="AX195" s="13"/>
      <c r="AY195" s="14"/>
      <c r="AZ195" s="12"/>
      <c r="BA195" s="13"/>
      <c r="BB195" s="13"/>
      <c r="BC195" s="14"/>
      <c r="BD195" s="12"/>
      <c r="BE195" s="13"/>
      <c r="BF195" s="13"/>
      <c r="BG195" s="14"/>
    </row>
    <row r="196" spans="1:59" s="24" customFormat="1" x14ac:dyDescent="0.3">
      <c r="A196" s="54" t="s">
        <v>182</v>
      </c>
      <c r="B196" s="54" t="s">
        <v>16</v>
      </c>
      <c r="C196" s="55"/>
      <c r="D196" s="5"/>
      <c r="E196" s="13"/>
      <c r="F196" s="14"/>
      <c r="G196" s="5"/>
      <c r="H196" s="6"/>
      <c r="I196" s="7"/>
      <c r="J196" s="5"/>
      <c r="K196" s="6"/>
      <c r="L196" s="7"/>
      <c r="M196" s="12">
        <v>2</v>
      </c>
      <c r="N196" s="13">
        <v>14</v>
      </c>
      <c r="O196" s="7">
        <f t="shared" si="125"/>
        <v>261</v>
      </c>
      <c r="P196" s="12"/>
      <c r="Q196" s="13"/>
      <c r="R196" s="7"/>
      <c r="S196" s="12"/>
      <c r="T196" s="13"/>
      <c r="U196" s="7"/>
      <c r="V196" s="12"/>
      <c r="W196" s="13"/>
      <c r="X196" s="14"/>
      <c r="Y196" s="12"/>
      <c r="Z196" s="13"/>
      <c r="AA196" s="14"/>
      <c r="AB196" s="12"/>
      <c r="AC196" s="13"/>
      <c r="AD196" s="13"/>
      <c r="AE196" s="14"/>
      <c r="AF196" s="12"/>
      <c r="AG196" s="13"/>
      <c r="AH196" s="13"/>
      <c r="AI196" s="14"/>
      <c r="AJ196" s="12"/>
      <c r="AK196" s="13"/>
      <c r="AL196" s="13"/>
      <c r="AM196" s="7"/>
      <c r="AN196" s="12"/>
      <c r="AO196" s="13"/>
      <c r="AP196" s="13"/>
      <c r="AQ196" s="14"/>
      <c r="AR196" s="12"/>
      <c r="AS196" s="13"/>
      <c r="AT196" s="13"/>
      <c r="AU196" s="14"/>
      <c r="AV196" s="12"/>
      <c r="AW196" s="13"/>
      <c r="AX196" s="13"/>
      <c r="AY196" s="14"/>
      <c r="AZ196" s="12"/>
      <c r="BA196" s="13"/>
      <c r="BB196" s="13"/>
      <c r="BC196" s="14"/>
      <c r="BD196" s="12"/>
      <c r="BE196" s="13"/>
      <c r="BF196" s="13"/>
      <c r="BG196" s="14"/>
    </row>
    <row r="197" spans="1:59" s="24" customFormat="1" x14ac:dyDescent="0.3">
      <c r="A197" s="54" t="s">
        <v>183</v>
      </c>
      <c r="B197" s="54" t="s">
        <v>13</v>
      </c>
      <c r="C197" s="55"/>
      <c r="D197" s="5"/>
      <c r="E197" s="13"/>
      <c r="F197" s="14"/>
      <c r="G197" s="5"/>
      <c r="H197" s="6"/>
      <c r="I197" s="7"/>
      <c r="J197" s="5"/>
      <c r="K197" s="6"/>
      <c r="L197" s="7"/>
      <c r="M197" s="12">
        <v>10</v>
      </c>
      <c r="N197" s="13">
        <v>14</v>
      </c>
      <c r="O197" s="7">
        <f t="shared" si="125"/>
        <v>204</v>
      </c>
      <c r="P197" s="12"/>
      <c r="Q197" s="13"/>
      <c r="R197" s="7"/>
      <c r="S197" s="12">
        <v>5</v>
      </c>
      <c r="T197" s="13">
        <v>8</v>
      </c>
      <c r="U197" s="7">
        <f t="shared" ref="U197" si="129">100+0+(100-TRUNC(S197/T197*100))</f>
        <v>138</v>
      </c>
      <c r="V197" s="12"/>
      <c r="W197" s="13"/>
      <c r="X197" s="14"/>
      <c r="Y197" s="12"/>
      <c r="Z197" s="13"/>
      <c r="AA197" s="7"/>
      <c r="AB197" s="12"/>
      <c r="AC197" s="13"/>
      <c r="AD197" s="13"/>
      <c r="AE197" s="14"/>
      <c r="AF197" s="12"/>
      <c r="AG197" s="13"/>
      <c r="AH197" s="13"/>
      <c r="AI197" s="14"/>
      <c r="AJ197" s="12"/>
      <c r="AK197" s="13"/>
      <c r="AL197" s="13"/>
      <c r="AM197" s="7"/>
      <c r="AN197" s="12"/>
      <c r="AO197" s="13"/>
      <c r="AP197" s="13"/>
      <c r="AQ197" s="14"/>
      <c r="AR197" s="12"/>
      <c r="AS197" s="13"/>
      <c r="AT197" s="13"/>
      <c r="AU197" s="14"/>
      <c r="AV197" s="12"/>
      <c r="AW197" s="13"/>
      <c r="AX197" s="13"/>
      <c r="AY197" s="14"/>
      <c r="AZ197" s="12"/>
      <c r="BA197" s="13"/>
      <c r="BB197" s="13"/>
      <c r="BC197" s="14"/>
      <c r="BD197" s="12"/>
      <c r="BE197" s="13"/>
      <c r="BF197" s="13"/>
      <c r="BG197" s="14"/>
    </row>
    <row r="198" spans="1:59" s="24" customFormat="1" x14ac:dyDescent="0.3">
      <c r="A198" s="54" t="s">
        <v>184</v>
      </c>
      <c r="B198" s="54" t="s">
        <v>16</v>
      </c>
      <c r="C198" s="55"/>
      <c r="D198" s="5"/>
      <c r="E198" s="13"/>
      <c r="F198" s="14"/>
      <c r="G198" s="5"/>
      <c r="H198" s="6"/>
      <c r="I198" s="7"/>
      <c r="J198" s="5"/>
      <c r="K198" s="6"/>
      <c r="L198" s="7"/>
      <c r="M198" s="12">
        <v>11</v>
      </c>
      <c r="N198" s="13">
        <v>14</v>
      </c>
      <c r="O198" s="7">
        <f t="shared" si="125"/>
        <v>197</v>
      </c>
      <c r="P198" s="12"/>
      <c r="Q198" s="13"/>
      <c r="R198" s="7"/>
      <c r="S198" s="12"/>
      <c r="T198" s="13"/>
      <c r="U198" s="7"/>
      <c r="V198" s="12"/>
      <c r="W198" s="13"/>
      <c r="X198" s="14"/>
      <c r="Y198" s="12"/>
      <c r="Z198" s="13"/>
      <c r="AA198" s="7"/>
      <c r="AB198" s="12"/>
      <c r="AC198" s="13"/>
      <c r="AD198" s="13"/>
      <c r="AE198" s="14"/>
      <c r="AF198" s="12"/>
      <c r="AG198" s="13"/>
      <c r="AH198" s="13"/>
      <c r="AI198" s="14"/>
      <c r="AJ198" s="12"/>
      <c r="AK198" s="13"/>
      <c r="AL198" s="13"/>
      <c r="AM198" s="7"/>
      <c r="AN198" s="12"/>
      <c r="AO198" s="13"/>
      <c r="AP198" s="13"/>
      <c r="AQ198" s="14"/>
      <c r="AR198" s="12"/>
      <c r="AS198" s="13"/>
      <c r="AT198" s="13"/>
      <c r="AU198" s="14"/>
      <c r="AV198" s="12"/>
      <c r="AW198" s="13"/>
      <c r="AX198" s="13"/>
      <c r="AY198" s="14"/>
      <c r="AZ198" s="12"/>
      <c r="BA198" s="13"/>
      <c r="BB198" s="13"/>
      <c r="BC198" s="14"/>
      <c r="BD198" s="12"/>
      <c r="BE198" s="13"/>
      <c r="BF198" s="13"/>
      <c r="BG198" s="14"/>
    </row>
    <row r="199" spans="1:59" s="24" customFormat="1" x14ac:dyDescent="0.3">
      <c r="A199" s="54" t="s">
        <v>185</v>
      </c>
      <c r="B199" s="54" t="s">
        <v>14</v>
      </c>
      <c r="C199" s="55"/>
      <c r="D199" s="5"/>
      <c r="E199" s="13"/>
      <c r="F199" s="14"/>
      <c r="G199" s="5"/>
      <c r="H199" s="6"/>
      <c r="I199" s="7"/>
      <c r="J199" s="5"/>
      <c r="K199" s="6"/>
      <c r="L199" s="7"/>
      <c r="M199" s="12">
        <v>12</v>
      </c>
      <c r="N199" s="13">
        <v>14</v>
      </c>
      <c r="O199" s="7">
        <f t="shared" si="125"/>
        <v>190</v>
      </c>
      <c r="P199" s="12">
        <v>7</v>
      </c>
      <c r="Q199" s="13">
        <v>9</v>
      </c>
      <c r="R199" s="7">
        <f t="shared" ref="R199:R200" si="130">100+0+(100-TRUNC(P199/Q199*100))</f>
        <v>123</v>
      </c>
      <c r="S199" s="12">
        <v>6</v>
      </c>
      <c r="T199" s="13">
        <v>8</v>
      </c>
      <c r="U199" s="7">
        <f t="shared" ref="U199:U200" si="131">100+0+(100-TRUNC(S199/T199*100))</f>
        <v>125</v>
      </c>
      <c r="V199" s="12"/>
      <c r="W199" s="13"/>
      <c r="X199" s="14"/>
      <c r="Y199" s="12"/>
      <c r="Z199" s="13"/>
      <c r="AA199" s="7"/>
      <c r="AB199" s="12"/>
      <c r="AC199" s="13"/>
      <c r="AD199" s="13"/>
      <c r="AE199" s="14"/>
      <c r="AF199" s="12"/>
      <c r="AG199" s="13"/>
      <c r="AH199" s="13"/>
      <c r="AI199" s="14"/>
      <c r="AJ199" s="12"/>
      <c r="AK199" s="13"/>
      <c r="AL199" s="13"/>
      <c r="AM199" s="7"/>
      <c r="AN199" s="12"/>
      <c r="AO199" s="13"/>
      <c r="AP199" s="13"/>
      <c r="AQ199" s="14"/>
      <c r="AR199" s="12"/>
      <c r="AS199" s="13"/>
      <c r="AT199" s="13"/>
      <c r="AU199" s="14"/>
      <c r="AV199" s="12"/>
      <c r="AW199" s="13"/>
      <c r="AX199" s="13"/>
      <c r="AY199" s="14"/>
      <c r="AZ199" s="12"/>
      <c r="BA199" s="13"/>
      <c r="BB199" s="13"/>
      <c r="BC199" s="14"/>
      <c r="BD199" s="12"/>
      <c r="BE199" s="13"/>
      <c r="BF199" s="13"/>
      <c r="BG199" s="14"/>
    </row>
    <row r="200" spans="1:59" s="24" customFormat="1" x14ac:dyDescent="0.3">
      <c r="A200" s="54" t="s">
        <v>186</v>
      </c>
      <c r="B200" s="54" t="s">
        <v>9</v>
      </c>
      <c r="C200" s="55"/>
      <c r="D200" s="5"/>
      <c r="E200" s="13"/>
      <c r="F200" s="14"/>
      <c r="G200" s="5"/>
      <c r="H200" s="6"/>
      <c r="I200" s="7"/>
      <c r="J200" s="5"/>
      <c r="K200" s="6"/>
      <c r="L200" s="7"/>
      <c r="M200" s="12">
        <v>13</v>
      </c>
      <c r="N200" s="13">
        <v>14</v>
      </c>
      <c r="O200" s="7">
        <f t="shared" si="125"/>
        <v>183</v>
      </c>
      <c r="P200" s="12">
        <v>8</v>
      </c>
      <c r="Q200" s="13">
        <v>9</v>
      </c>
      <c r="R200" s="7">
        <f t="shared" si="130"/>
        <v>112</v>
      </c>
      <c r="S200" s="12">
        <v>7</v>
      </c>
      <c r="T200" s="13">
        <v>8</v>
      </c>
      <c r="U200" s="7">
        <f t="shared" si="131"/>
        <v>113</v>
      </c>
      <c r="V200" s="12"/>
      <c r="W200" s="13"/>
      <c r="X200" s="14"/>
      <c r="Y200" s="12"/>
      <c r="Z200" s="13"/>
      <c r="AA200" s="7"/>
      <c r="AB200" s="12"/>
      <c r="AC200" s="13"/>
      <c r="AD200" s="13"/>
      <c r="AE200" s="14"/>
      <c r="AF200" s="12"/>
      <c r="AG200" s="13"/>
      <c r="AH200" s="13"/>
      <c r="AI200" s="14"/>
      <c r="AJ200" s="12"/>
      <c r="AK200" s="13"/>
      <c r="AL200" s="13"/>
      <c r="AM200" s="7"/>
      <c r="AN200" s="12"/>
      <c r="AO200" s="13"/>
      <c r="AP200" s="13"/>
      <c r="AQ200" s="14"/>
      <c r="AR200" s="12"/>
      <c r="AS200" s="13"/>
      <c r="AT200" s="13"/>
      <c r="AU200" s="14"/>
      <c r="AV200" s="12"/>
      <c r="AW200" s="13"/>
      <c r="AX200" s="13"/>
      <c r="AY200" s="14"/>
      <c r="AZ200" s="12"/>
      <c r="BA200" s="13"/>
      <c r="BB200" s="13"/>
      <c r="BC200" s="14"/>
      <c r="BD200" s="12"/>
      <c r="BE200" s="13"/>
      <c r="BF200" s="13"/>
      <c r="BG200" s="14"/>
    </row>
    <row r="201" spans="1:59" s="24" customFormat="1" x14ac:dyDescent="0.3">
      <c r="A201" s="54" t="s">
        <v>187</v>
      </c>
      <c r="B201" s="54" t="s">
        <v>9</v>
      </c>
      <c r="C201" s="55"/>
      <c r="D201" s="5"/>
      <c r="E201" s="13"/>
      <c r="F201" s="14"/>
      <c r="G201" s="5"/>
      <c r="H201" s="6"/>
      <c r="I201" s="7"/>
      <c r="J201" s="5"/>
      <c r="K201" s="6"/>
      <c r="L201" s="7"/>
      <c r="M201" s="12">
        <v>14</v>
      </c>
      <c r="N201" s="13">
        <v>14</v>
      </c>
      <c r="O201" s="7">
        <f t="shared" si="125"/>
        <v>175</v>
      </c>
      <c r="P201" s="12"/>
      <c r="Q201" s="13"/>
      <c r="R201" s="7"/>
      <c r="S201" s="12"/>
      <c r="T201" s="13"/>
      <c r="U201" s="14"/>
      <c r="V201" s="12"/>
      <c r="W201" s="13"/>
      <c r="X201" s="14"/>
      <c r="Y201" s="12"/>
      <c r="Z201" s="13"/>
      <c r="AA201" s="7"/>
      <c r="AB201" s="12"/>
      <c r="AC201" s="13"/>
      <c r="AD201" s="13"/>
      <c r="AE201" s="14"/>
      <c r="AF201" s="12"/>
      <c r="AG201" s="13"/>
      <c r="AH201" s="13"/>
      <c r="AI201" s="14"/>
      <c r="AJ201" s="12"/>
      <c r="AK201" s="13"/>
      <c r="AL201" s="13"/>
      <c r="AM201" s="7"/>
      <c r="AN201" s="12"/>
      <c r="AO201" s="13"/>
      <c r="AP201" s="13"/>
      <c r="AQ201" s="14"/>
      <c r="AR201" s="12"/>
      <c r="AS201" s="13"/>
      <c r="AT201" s="13"/>
      <c r="AU201" s="14"/>
      <c r="AV201" s="12"/>
      <c r="AW201" s="13"/>
      <c r="AX201" s="13"/>
      <c r="AY201" s="14"/>
      <c r="AZ201" s="12"/>
      <c r="BA201" s="13"/>
      <c r="BB201" s="13"/>
      <c r="BC201" s="14"/>
      <c r="BD201" s="12"/>
      <c r="BE201" s="13"/>
      <c r="BF201" s="13"/>
      <c r="BG201" s="14"/>
    </row>
    <row r="202" spans="1:59" s="24" customFormat="1" x14ac:dyDescent="0.3">
      <c r="A202" s="54" t="s">
        <v>192</v>
      </c>
      <c r="B202" s="54" t="s">
        <v>12</v>
      </c>
      <c r="C202" s="55"/>
      <c r="D202" s="5"/>
      <c r="E202" s="13"/>
      <c r="F202" s="14"/>
      <c r="G202" s="5"/>
      <c r="H202" s="6"/>
      <c r="I202" s="7"/>
      <c r="J202" s="5"/>
      <c r="K202" s="6"/>
      <c r="L202" s="7"/>
      <c r="M202" s="12"/>
      <c r="N202" s="13"/>
      <c r="O202" s="7"/>
      <c r="P202" s="12">
        <v>4</v>
      </c>
      <c r="Q202" s="13">
        <v>9</v>
      </c>
      <c r="R202" s="7">
        <f t="shared" ref="R202:R205" si="132">100+0+(100-TRUNC(P202/Q202*100))</f>
        <v>156</v>
      </c>
      <c r="S202" s="12"/>
      <c r="T202" s="13"/>
      <c r="U202" s="7"/>
      <c r="V202" s="12">
        <v>3</v>
      </c>
      <c r="W202" s="13">
        <v>16</v>
      </c>
      <c r="X202" s="7">
        <f>100+25+(100-TRUNC(V202/W202*100))</f>
        <v>207</v>
      </c>
      <c r="Y202" s="12"/>
      <c r="Z202" s="13"/>
      <c r="AA202" s="14"/>
      <c r="AB202" s="12"/>
      <c r="AC202" s="13"/>
      <c r="AD202" s="13"/>
      <c r="AE202" s="14"/>
      <c r="AF202" s="12"/>
      <c r="AG202" s="13"/>
      <c r="AH202" s="13"/>
      <c r="AI202" s="14"/>
      <c r="AJ202" s="12"/>
      <c r="AK202" s="13"/>
      <c r="AL202" s="13"/>
      <c r="AM202" s="7"/>
      <c r="AN202" s="12"/>
      <c r="AO202" s="13"/>
      <c r="AP202" s="13"/>
      <c r="AQ202" s="14"/>
      <c r="AR202" s="12"/>
      <c r="AS202" s="13"/>
      <c r="AT202" s="13"/>
      <c r="AU202" s="14"/>
      <c r="AV202" s="12"/>
      <c r="AW202" s="13"/>
      <c r="AX202" s="13"/>
      <c r="AY202" s="14"/>
      <c r="AZ202" s="12"/>
      <c r="BA202" s="13"/>
      <c r="BB202" s="13"/>
      <c r="BC202" s="14"/>
      <c r="BD202" s="12"/>
      <c r="BE202" s="13"/>
      <c r="BF202" s="13"/>
      <c r="BG202" s="14"/>
    </row>
    <row r="203" spans="1:59" s="24" customFormat="1" x14ac:dyDescent="0.3">
      <c r="A203" s="54" t="s">
        <v>193</v>
      </c>
      <c r="B203" s="54" t="s">
        <v>9</v>
      </c>
      <c r="C203" s="55"/>
      <c r="D203" s="5"/>
      <c r="E203" s="13"/>
      <c r="F203" s="14"/>
      <c r="G203" s="5"/>
      <c r="H203" s="6"/>
      <c r="I203" s="7"/>
      <c r="J203" s="5"/>
      <c r="K203" s="6"/>
      <c r="L203" s="7"/>
      <c r="M203" s="12"/>
      <c r="N203" s="13"/>
      <c r="O203" s="7"/>
      <c r="P203" s="12">
        <v>9</v>
      </c>
      <c r="Q203" s="13">
        <v>9</v>
      </c>
      <c r="R203" s="7">
        <f t="shared" si="132"/>
        <v>100</v>
      </c>
      <c r="S203" s="12">
        <v>8</v>
      </c>
      <c r="T203" s="13">
        <v>8</v>
      </c>
      <c r="U203" s="7">
        <f t="shared" ref="U203" si="133">100+0+(100-TRUNC(S203/T203*100))</f>
        <v>100</v>
      </c>
      <c r="V203" s="12"/>
      <c r="W203" s="13"/>
      <c r="X203" s="14"/>
      <c r="Y203" s="12"/>
      <c r="Z203" s="13"/>
      <c r="AA203" s="14"/>
      <c r="AB203" s="12"/>
      <c r="AC203" s="13"/>
      <c r="AD203" s="13"/>
      <c r="AE203" s="14"/>
      <c r="AF203" s="12"/>
      <c r="AG203" s="13"/>
      <c r="AH203" s="13"/>
      <c r="AI203" s="14"/>
      <c r="AJ203" s="12"/>
      <c r="AK203" s="13"/>
      <c r="AL203" s="13"/>
      <c r="AM203" s="7"/>
      <c r="AN203" s="12"/>
      <c r="AO203" s="13"/>
      <c r="AP203" s="13"/>
      <c r="AQ203" s="14"/>
      <c r="AR203" s="12"/>
      <c r="AS203" s="13"/>
      <c r="AT203" s="13"/>
      <c r="AU203" s="14"/>
      <c r="AV203" s="12"/>
      <c r="AW203" s="13"/>
      <c r="AX203" s="13"/>
      <c r="AY203" s="14"/>
      <c r="AZ203" s="12"/>
      <c r="BA203" s="13"/>
      <c r="BB203" s="13"/>
      <c r="BC203" s="14"/>
      <c r="BD203" s="12"/>
      <c r="BE203" s="13"/>
      <c r="BF203" s="13"/>
      <c r="BG203" s="14"/>
    </row>
    <row r="204" spans="1:59" s="24" customFormat="1" x14ac:dyDescent="0.3">
      <c r="A204" s="54" t="s">
        <v>196</v>
      </c>
      <c r="B204" s="54" t="s">
        <v>9</v>
      </c>
      <c r="C204" s="55"/>
      <c r="D204" s="5"/>
      <c r="E204" s="13"/>
      <c r="F204" s="14"/>
      <c r="G204" s="5"/>
      <c r="H204" s="6"/>
      <c r="I204" s="7"/>
      <c r="J204" s="5"/>
      <c r="K204" s="6"/>
      <c r="L204" s="7"/>
      <c r="M204" s="12"/>
      <c r="N204" s="13"/>
      <c r="O204" s="7"/>
      <c r="P204" s="12">
        <v>12</v>
      </c>
      <c r="Q204" s="13">
        <v>12</v>
      </c>
      <c r="R204" s="7">
        <f t="shared" si="132"/>
        <v>100</v>
      </c>
      <c r="S204" s="12"/>
      <c r="T204" s="13"/>
      <c r="U204" s="7"/>
      <c r="V204" s="12"/>
      <c r="W204" s="13"/>
      <c r="X204" s="7"/>
      <c r="Y204" s="12"/>
      <c r="Z204" s="13"/>
      <c r="AA204" s="14"/>
      <c r="AB204" s="12"/>
      <c r="AC204" s="13"/>
      <c r="AD204" s="13"/>
      <c r="AE204" s="14"/>
      <c r="AF204" s="12"/>
      <c r="AG204" s="13"/>
      <c r="AH204" s="13"/>
      <c r="AI204" s="14"/>
      <c r="AJ204" s="12"/>
      <c r="AK204" s="13"/>
      <c r="AL204" s="13"/>
      <c r="AM204" s="7"/>
      <c r="AN204" s="12"/>
      <c r="AO204" s="13"/>
      <c r="AP204" s="13"/>
      <c r="AQ204" s="14"/>
      <c r="AR204" s="12"/>
      <c r="AS204" s="13"/>
      <c r="AT204" s="13"/>
      <c r="AU204" s="14"/>
      <c r="AV204" s="12"/>
      <c r="AW204" s="13"/>
      <c r="AX204" s="13"/>
      <c r="AY204" s="14"/>
      <c r="AZ204" s="12"/>
      <c r="BA204" s="13"/>
      <c r="BB204" s="13"/>
      <c r="BC204" s="14"/>
      <c r="BD204" s="12"/>
      <c r="BE204" s="13"/>
      <c r="BF204" s="13"/>
      <c r="BG204" s="14"/>
    </row>
    <row r="205" spans="1:59" s="24" customFormat="1" x14ac:dyDescent="0.3">
      <c r="A205" s="54" t="s">
        <v>197</v>
      </c>
      <c r="B205" s="54" t="s">
        <v>9</v>
      </c>
      <c r="C205" s="55"/>
      <c r="D205" s="5"/>
      <c r="E205" s="13"/>
      <c r="F205" s="14"/>
      <c r="G205" s="5"/>
      <c r="H205" s="6"/>
      <c r="I205" s="7"/>
      <c r="J205" s="5"/>
      <c r="K205" s="6"/>
      <c r="L205" s="7"/>
      <c r="M205" s="12"/>
      <c r="N205" s="13"/>
      <c r="O205" s="14"/>
      <c r="P205" s="12">
        <v>11</v>
      </c>
      <c r="Q205" s="13">
        <v>12</v>
      </c>
      <c r="R205" s="7">
        <f t="shared" si="132"/>
        <v>109</v>
      </c>
      <c r="S205" s="12"/>
      <c r="T205" s="13"/>
      <c r="U205" s="14"/>
      <c r="V205" s="12"/>
      <c r="W205" s="13"/>
      <c r="X205" s="7"/>
      <c r="Y205" s="12"/>
      <c r="Z205" s="13"/>
      <c r="AA205" s="7"/>
      <c r="AB205" s="12"/>
      <c r="AC205" s="13"/>
      <c r="AD205" s="13"/>
      <c r="AE205" s="14"/>
      <c r="AF205" s="12"/>
      <c r="AG205" s="13"/>
      <c r="AH205" s="13"/>
      <c r="AI205" s="14"/>
      <c r="AJ205" s="12"/>
      <c r="AK205" s="13"/>
      <c r="AL205" s="13"/>
      <c r="AM205" s="7"/>
      <c r="AN205" s="12"/>
      <c r="AO205" s="13"/>
      <c r="AP205" s="13"/>
      <c r="AQ205" s="14"/>
      <c r="AR205" s="12"/>
      <c r="AS205" s="13"/>
      <c r="AT205" s="13"/>
      <c r="AU205" s="14"/>
      <c r="AV205" s="12"/>
      <c r="AW205" s="13"/>
      <c r="AX205" s="13"/>
      <c r="AY205" s="14"/>
      <c r="AZ205" s="12"/>
      <c r="BA205" s="13"/>
      <c r="BB205" s="13"/>
      <c r="BC205" s="14"/>
      <c r="BD205" s="12"/>
      <c r="BE205" s="13"/>
      <c r="BF205" s="13"/>
      <c r="BG205" s="14"/>
    </row>
    <row r="206" spans="1:59" s="24" customFormat="1" x14ac:dyDescent="0.3">
      <c r="A206" s="54" t="s">
        <v>201</v>
      </c>
      <c r="B206" s="54" t="s">
        <v>32</v>
      </c>
      <c r="C206" s="55"/>
      <c r="D206" s="5"/>
      <c r="E206" s="13"/>
      <c r="F206" s="14"/>
      <c r="G206" s="5"/>
      <c r="H206" s="6"/>
      <c r="I206" s="7"/>
      <c r="J206" s="5"/>
      <c r="K206" s="6"/>
      <c r="L206" s="7"/>
      <c r="M206" s="12"/>
      <c r="N206" s="13"/>
      <c r="O206" s="14"/>
      <c r="P206" s="12"/>
      <c r="Q206" s="13"/>
      <c r="R206" s="14"/>
      <c r="S206" s="12"/>
      <c r="T206" s="13"/>
      <c r="U206" s="14"/>
      <c r="V206" s="12"/>
      <c r="W206" s="13"/>
      <c r="X206" s="14"/>
      <c r="Y206" s="12"/>
      <c r="Z206" s="13"/>
      <c r="AA206" s="7"/>
      <c r="AB206" s="12">
        <v>9</v>
      </c>
      <c r="AC206" s="13">
        <v>22</v>
      </c>
      <c r="AD206" s="7">
        <f>100+50+(100-TRUNC(AB206/AC206*100))</f>
        <v>210</v>
      </c>
      <c r="AE206" s="14"/>
      <c r="AF206" s="12"/>
      <c r="AG206" s="13"/>
      <c r="AH206" s="13"/>
      <c r="AI206" s="14"/>
      <c r="AJ206" s="12"/>
      <c r="AK206" s="13"/>
      <c r="AL206" s="13"/>
      <c r="AM206" s="7"/>
      <c r="AN206" s="12"/>
      <c r="AO206" s="13"/>
      <c r="AP206" s="13"/>
      <c r="AQ206" s="14"/>
      <c r="AR206" s="12"/>
      <c r="AS206" s="13"/>
      <c r="AT206" s="13"/>
      <c r="AU206" s="14"/>
      <c r="AV206" s="12"/>
      <c r="AW206" s="13"/>
      <c r="AX206" s="13"/>
      <c r="AY206" s="14"/>
      <c r="AZ206" s="12"/>
      <c r="BA206" s="13"/>
      <c r="BB206" s="13"/>
      <c r="BC206" s="14"/>
      <c r="BD206" s="12"/>
      <c r="BE206" s="13"/>
      <c r="BF206" s="13"/>
      <c r="BG206" s="14"/>
    </row>
    <row r="207" spans="1:59" s="24" customFormat="1" x14ac:dyDescent="0.3">
      <c r="A207" s="54"/>
      <c r="B207" s="54"/>
      <c r="C207" s="55"/>
      <c r="D207" s="5"/>
      <c r="E207" s="13"/>
      <c r="F207" s="14"/>
      <c r="G207" s="5"/>
      <c r="H207" s="6"/>
      <c r="I207" s="7"/>
      <c r="J207" s="5"/>
      <c r="K207" s="6"/>
      <c r="L207" s="7"/>
      <c r="M207" s="12"/>
      <c r="N207" s="13"/>
      <c r="O207" s="14"/>
      <c r="P207" s="12"/>
      <c r="Q207" s="13"/>
      <c r="R207" s="14"/>
      <c r="S207" s="12"/>
      <c r="T207" s="13"/>
      <c r="U207" s="14"/>
      <c r="V207" s="12"/>
      <c r="W207" s="13"/>
      <c r="X207" s="14"/>
      <c r="Y207" s="12"/>
      <c r="Z207" s="13"/>
      <c r="AA207" s="7"/>
      <c r="AB207" s="12"/>
      <c r="AC207" s="13"/>
      <c r="AD207" s="13"/>
      <c r="AE207" s="14"/>
      <c r="AF207" s="12"/>
      <c r="AG207" s="13"/>
      <c r="AH207" s="13"/>
      <c r="AI207" s="14"/>
      <c r="AJ207" s="12"/>
      <c r="AK207" s="13"/>
      <c r="AL207" s="13"/>
      <c r="AM207" s="7"/>
      <c r="AN207" s="12"/>
      <c r="AO207" s="13"/>
      <c r="AP207" s="13"/>
      <c r="AQ207" s="14"/>
      <c r="AR207" s="12"/>
      <c r="AS207" s="13"/>
      <c r="AT207" s="13"/>
      <c r="AU207" s="14"/>
      <c r="AV207" s="12"/>
      <c r="AW207" s="13"/>
      <c r="AX207" s="13"/>
      <c r="AY207" s="14"/>
      <c r="AZ207" s="12"/>
      <c r="BA207" s="13"/>
      <c r="BB207" s="13"/>
      <c r="BC207" s="14"/>
      <c r="BD207" s="12"/>
      <c r="BE207" s="13"/>
      <c r="BF207" s="13"/>
      <c r="BG207" s="14"/>
    </row>
    <row r="208" spans="1:59" s="24" customFormat="1" x14ac:dyDescent="0.3">
      <c r="A208" s="54"/>
      <c r="B208" s="54"/>
      <c r="C208" s="55"/>
      <c r="D208" s="12"/>
      <c r="E208" s="13"/>
      <c r="F208" s="14"/>
      <c r="G208" s="12"/>
      <c r="H208" s="13"/>
      <c r="I208" s="14"/>
      <c r="J208" s="12"/>
      <c r="K208" s="13"/>
      <c r="L208" s="14"/>
      <c r="M208" s="12"/>
      <c r="N208" s="13"/>
      <c r="O208" s="7"/>
      <c r="P208" s="12"/>
      <c r="Q208" s="13"/>
      <c r="R208" s="7"/>
      <c r="S208" s="12"/>
      <c r="T208" s="13"/>
      <c r="U208" s="14"/>
      <c r="V208" s="12"/>
      <c r="W208" s="13"/>
      <c r="X208" s="14"/>
      <c r="Y208" s="12"/>
      <c r="Z208" s="13"/>
      <c r="AA208" s="7"/>
      <c r="AB208" s="12"/>
      <c r="AC208" s="13"/>
      <c r="AD208" s="13"/>
      <c r="AE208" s="14"/>
      <c r="AF208" s="12"/>
      <c r="AG208" s="13"/>
      <c r="AH208" s="13"/>
      <c r="AI208" s="14"/>
      <c r="AJ208" s="12"/>
      <c r="AK208" s="13"/>
      <c r="AL208" s="13"/>
      <c r="AM208" s="7"/>
      <c r="AN208" s="12"/>
      <c r="AO208" s="13"/>
      <c r="AP208" s="13"/>
      <c r="AQ208" s="14"/>
      <c r="AR208" s="12"/>
      <c r="AS208" s="13"/>
      <c r="AT208" s="13"/>
      <c r="AU208" s="14"/>
      <c r="AV208" s="12"/>
      <c r="AW208" s="13"/>
      <c r="AX208" s="13"/>
      <c r="AY208" s="14"/>
      <c r="AZ208" s="12"/>
      <c r="BA208" s="13"/>
      <c r="BB208" s="13"/>
      <c r="BC208" s="14"/>
      <c r="BD208" s="12"/>
      <c r="BE208" s="13"/>
      <c r="BF208" s="13"/>
      <c r="BG208" s="14"/>
    </row>
    <row r="209" spans="1:59" s="24" customFormat="1" x14ac:dyDescent="0.3">
      <c r="A209" s="54"/>
      <c r="B209" s="54"/>
      <c r="C209" s="55"/>
      <c r="D209" s="12"/>
      <c r="E209" s="13"/>
      <c r="F209" s="14"/>
      <c r="G209" s="12"/>
      <c r="H209" s="13"/>
      <c r="I209" s="14"/>
      <c r="J209" s="12"/>
      <c r="K209" s="13"/>
      <c r="L209" s="14"/>
      <c r="M209" s="12"/>
      <c r="N209" s="13"/>
      <c r="O209" s="7"/>
      <c r="P209" s="12"/>
      <c r="Q209" s="13"/>
      <c r="R209" s="7"/>
      <c r="S209" s="12"/>
      <c r="T209" s="13"/>
      <c r="U209" s="14"/>
      <c r="V209" s="12"/>
      <c r="W209" s="13"/>
      <c r="X209" s="14"/>
      <c r="Y209" s="12"/>
      <c r="Z209" s="13"/>
      <c r="AA209" s="14"/>
      <c r="AB209" s="12"/>
      <c r="AC209" s="13"/>
      <c r="AD209" s="13"/>
      <c r="AE209" s="14"/>
      <c r="AF209" s="12"/>
      <c r="AG209" s="13"/>
      <c r="AH209" s="13"/>
      <c r="AI209" s="14"/>
      <c r="AJ209" s="12"/>
      <c r="AK209" s="13"/>
      <c r="AL209" s="13"/>
      <c r="AM209" s="7"/>
      <c r="AN209" s="12"/>
      <c r="AO209" s="13"/>
      <c r="AP209" s="13"/>
      <c r="AQ209" s="14"/>
      <c r="AR209" s="12"/>
      <c r="AS209" s="13"/>
      <c r="AT209" s="13"/>
      <c r="AU209" s="14"/>
      <c r="AV209" s="12"/>
      <c r="AW209" s="13"/>
      <c r="AX209" s="13"/>
      <c r="AY209" s="14"/>
      <c r="AZ209" s="12"/>
      <c r="BA209" s="13"/>
      <c r="BB209" s="13"/>
      <c r="BC209" s="14"/>
      <c r="BD209" s="12"/>
      <c r="BE209" s="13"/>
      <c r="BF209" s="13"/>
      <c r="BG209" s="14"/>
    </row>
    <row r="210" spans="1:59" s="24" customFormat="1" x14ac:dyDescent="0.3">
      <c r="A210" s="54"/>
      <c r="B210" s="54"/>
      <c r="C210" s="55"/>
      <c r="D210" s="12"/>
      <c r="E210" s="13"/>
      <c r="F210" s="14"/>
      <c r="G210" s="12"/>
      <c r="H210" s="13"/>
      <c r="I210" s="14"/>
      <c r="J210" s="12"/>
      <c r="K210" s="13"/>
      <c r="L210" s="14"/>
      <c r="M210" s="12"/>
      <c r="N210" s="13"/>
      <c r="O210" s="14"/>
      <c r="P210" s="12"/>
      <c r="Q210" s="13"/>
      <c r="R210" s="7"/>
      <c r="S210" s="12"/>
      <c r="T210" s="13"/>
      <c r="U210" s="14"/>
      <c r="V210" s="12"/>
      <c r="W210" s="13"/>
      <c r="X210" s="14"/>
      <c r="Y210" s="12"/>
      <c r="Z210" s="13"/>
      <c r="AA210" s="14"/>
      <c r="AB210" s="12"/>
      <c r="AC210" s="13"/>
      <c r="AD210" s="13"/>
      <c r="AE210" s="14"/>
      <c r="AF210" s="12"/>
      <c r="AG210" s="13"/>
      <c r="AH210" s="13"/>
      <c r="AI210" s="14"/>
      <c r="AJ210" s="12"/>
      <c r="AK210" s="13"/>
      <c r="AL210" s="13"/>
      <c r="AM210" s="7"/>
      <c r="AN210" s="12"/>
      <c r="AO210" s="13"/>
      <c r="AP210" s="13"/>
      <c r="AQ210" s="14"/>
      <c r="AR210" s="12"/>
      <c r="AS210" s="13"/>
      <c r="AT210" s="13"/>
      <c r="AU210" s="14"/>
      <c r="AV210" s="12"/>
      <c r="AW210" s="13"/>
      <c r="AX210" s="13"/>
      <c r="AY210" s="14"/>
      <c r="AZ210" s="12"/>
      <c r="BA210" s="13"/>
      <c r="BB210" s="13"/>
      <c r="BC210" s="14"/>
      <c r="BD210" s="12"/>
      <c r="BE210" s="13"/>
      <c r="BF210" s="13"/>
      <c r="BG210" s="14"/>
    </row>
    <row r="211" spans="1:59" ht="15" thickBot="1" x14ac:dyDescent="0.35">
      <c r="A211" s="54"/>
      <c r="B211" s="54"/>
      <c r="C211" s="55"/>
      <c r="D211" s="8"/>
      <c r="E211" s="9"/>
      <c r="F211" s="10"/>
      <c r="G211" s="8"/>
      <c r="H211" s="9"/>
      <c r="I211" s="10"/>
      <c r="J211" s="8"/>
      <c r="K211" s="9"/>
      <c r="L211" s="10"/>
      <c r="M211" s="8"/>
      <c r="N211" s="9"/>
      <c r="O211" s="10"/>
      <c r="P211" s="8"/>
      <c r="Q211" s="9"/>
      <c r="R211" s="10"/>
      <c r="S211" s="8"/>
      <c r="T211" s="9"/>
      <c r="U211" s="10"/>
      <c r="V211" s="8"/>
      <c r="W211" s="9"/>
      <c r="X211" s="10"/>
      <c r="Y211" s="8"/>
      <c r="Z211" s="9"/>
      <c r="AA211" s="7"/>
      <c r="AB211" s="8"/>
      <c r="AC211" s="9"/>
      <c r="AD211" s="9"/>
      <c r="AE211" s="10"/>
      <c r="AF211" s="8"/>
      <c r="AG211" s="9"/>
      <c r="AH211" s="9"/>
      <c r="AI211" s="10"/>
      <c r="AJ211" s="8"/>
      <c r="AK211" s="9"/>
      <c r="AL211" s="9"/>
      <c r="AM211" s="7"/>
      <c r="AN211" s="8"/>
      <c r="AO211" s="9"/>
      <c r="AP211" s="9"/>
      <c r="AQ211" s="10"/>
      <c r="AR211" s="8"/>
      <c r="AS211" s="9"/>
      <c r="AT211" s="9"/>
      <c r="AU211" s="10"/>
      <c r="AV211" s="8"/>
      <c r="AW211" s="9"/>
      <c r="AX211" s="9"/>
      <c r="AY211" s="10"/>
      <c r="AZ211" s="8"/>
      <c r="BA211" s="9"/>
      <c r="BB211" s="9"/>
      <c r="BC211" s="10"/>
      <c r="BD211" s="8"/>
      <c r="BE211" s="9"/>
      <c r="BF211" s="9"/>
      <c r="BG211" s="10"/>
    </row>
    <row r="212" spans="1:59" x14ac:dyDescent="0.3">
      <c r="A212" s="29"/>
      <c r="B212" s="29"/>
      <c r="C212" s="29"/>
      <c r="AA212" s="7"/>
    </row>
  </sheetData>
  <mergeCells count="16">
    <mergeCell ref="D1:F1"/>
    <mergeCell ref="M1:O1"/>
    <mergeCell ref="P1:R1"/>
    <mergeCell ref="G1:I1"/>
    <mergeCell ref="J1:L1"/>
    <mergeCell ref="S1:U1"/>
    <mergeCell ref="BD1:BG1"/>
    <mergeCell ref="AZ1:BC1"/>
    <mergeCell ref="AB1:AE1"/>
    <mergeCell ref="Y1:AA1"/>
    <mergeCell ref="V1:X1"/>
    <mergeCell ref="AV1:AY1"/>
    <mergeCell ref="AR1:AU1"/>
    <mergeCell ref="AN1:AQ1"/>
    <mergeCell ref="AJ1:AM1"/>
    <mergeCell ref="AF1:A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5546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1.44140625" customWidth="1"/>
    <col min="10" max="10" width="14" style="24" customWidth="1"/>
    <col min="11" max="11" width="13.109375" customWidth="1"/>
    <col min="12" max="12" width="13.88671875" customWidth="1"/>
    <col min="13" max="13" width="17" customWidth="1"/>
    <col min="14" max="14" width="15.33203125" customWidth="1"/>
    <col min="15" max="15" width="19.6640625" style="24" customWidth="1"/>
    <col min="16" max="16" width="22.21875" customWidth="1"/>
    <col min="17" max="17" width="11" customWidth="1"/>
    <col min="18" max="18" width="10.44140625" customWidth="1"/>
    <col min="19" max="20" width="10.6640625" bestFit="1" customWidth="1"/>
    <col min="21" max="21" width="10.88671875" customWidth="1"/>
    <col min="22" max="22" width="12.33203125" bestFit="1" customWidth="1"/>
  </cols>
  <sheetData>
    <row r="1" spans="1:22" ht="32.25" customHeight="1" thickBot="1" x14ac:dyDescent="0.35">
      <c r="A1" s="41" t="s">
        <v>19</v>
      </c>
      <c r="B1" s="42" t="s">
        <v>7</v>
      </c>
      <c r="C1" s="42" t="s">
        <v>8</v>
      </c>
      <c r="D1" s="43" t="s">
        <v>35</v>
      </c>
      <c r="E1" s="43" t="s">
        <v>34</v>
      </c>
      <c r="F1" s="51" t="s">
        <v>31</v>
      </c>
      <c r="G1" s="44" t="s">
        <v>20</v>
      </c>
      <c r="H1" s="45" t="s">
        <v>90</v>
      </c>
      <c r="I1" s="45" t="s">
        <v>91</v>
      </c>
      <c r="J1" s="45" t="s">
        <v>92</v>
      </c>
      <c r="K1" s="45" t="s">
        <v>108</v>
      </c>
      <c r="L1" s="45" t="s">
        <v>96</v>
      </c>
      <c r="M1" s="45" t="s">
        <v>109</v>
      </c>
      <c r="N1" s="45" t="s">
        <v>110</v>
      </c>
      <c r="O1" s="45" t="s">
        <v>111</v>
      </c>
      <c r="P1" s="11"/>
      <c r="Q1" s="11"/>
      <c r="R1" s="11"/>
      <c r="S1" s="11"/>
      <c r="T1" s="11"/>
      <c r="U1" s="11"/>
      <c r="V1" s="11"/>
    </row>
    <row r="2" spans="1:22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36"/>
    </row>
    <row r="3" spans="1:22" x14ac:dyDescent="0.3">
      <c r="A3" s="15" t="str">
        <f>puntenberekening!A27</f>
        <v>Van Hollebeke Fran</v>
      </c>
      <c r="B3" s="16" t="str">
        <f>puntenberekening!B27</f>
        <v>FLAC</v>
      </c>
      <c r="C3" s="16">
        <f>puntenberekening!C27</f>
        <v>0</v>
      </c>
      <c r="D3" s="6">
        <f t="shared" ref="D3:D49" si="0">COUNTIF(H3:O3, "&gt;0")</f>
        <v>6</v>
      </c>
      <c r="E3" s="6">
        <f t="shared" ref="E3:E49" si="1">COUNTIF(H3:M3, "&gt;0")</f>
        <v>4</v>
      </c>
      <c r="F3" s="50">
        <f t="shared" ref="F3:F49" si="2">IF(E3&gt;=6,100,0)</f>
        <v>0</v>
      </c>
      <c r="G3" s="47">
        <f t="shared" ref="G3:G49" si="3">SUM(LARGE(H3:AC3,1),LARGE(H3:AC3,2),LARGE(H3:AC3,3),LARGE(H3:AC3,4),LARGE(H3:AC3,5),F3)</f>
        <v>1139</v>
      </c>
      <c r="H3" s="32">
        <f>puntenberekening!F27</f>
        <v>0</v>
      </c>
      <c r="I3" s="32">
        <f>puntenberekening!I27</f>
        <v>197</v>
      </c>
      <c r="J3" s="32">
        <f>puntenberekening!L27</f>
        <v>198</v>
      </c>
      <c r="K3" s="32">
        <f>puntenberekening!O27</f>
        <v>271</v>
      </c>
      <c r="L3" s="32">
        <f>puntenberekening!R27</f>
        <v>0</v>
      </c>
      <c r="M3" s="32">
        <f>puntenberekening!U27</f>
        <v>195</v>
      </c>
      <c r="N3" s="32">
        <f>puntenberekening!X27</f>
        <v>224</v>
      </c>
      <c r="O3" s="32">
        <f>puntenberekening!AA27</f>
        <v>249</v>
      </c>
    </row>
    <row r="4" spans="1:22" x14ac:dyDescent="0.3">
      <c r="A4" s="15" t="str">
        <f>puntenberekening!A8</f>
        <v>Schier Isa</v>
      </c>
      <c r="B4" s="16" t="str">
        <f>puntenberekening!B8</f>
        <v>FLAC</v>
      </c>
      <c r="C4" s="16">
        <f>puntenberekening!C8</f>
        <v>0</v>
      </c>
      <c r="D4" s="6">
        <f t="shared" si="0"/>
        <v>8</v>
      </c>
      <c r="E4" s="6">
        <f t="shared" si="1"/>
        <v>6</v>
      </c>
      <c r="F4" s="50">
        <f t="shared" si="2"/>
        <v>100</v>
      </c>
      <c r="G4" s="47">
        <f t="shared" si="3"/>
        <v>1093</v>
      </c>
      <c r="H4" s="32">
        <f>puntenberekening!F8</f>
        <v>179</v>
      </c>
      <c r="I4" s="32">
        <f>puntenberekening!I8</f>
        <v>184</v>
      </c>
      <c r="J4" s="32">
        <f>puntenberekening!L8</f>
        <v>157</v>
      </c>
      <c r="K4" s="32">
        <f>puntenberekening!O8</f>
        <v>250</v>
      </c>
      <c r="L4" s="32">
        <f>puntenberekening!R8</f>
        <v>169</v>
      </c>
      <c r="M4" s="32">
        <f>puntenberekening!U8</f>
        <v>167</v>
      </c>
      <c r="N4" s="32">
        <f>puntenberekening!X8</f>
        <v>184</v>
      </c>
      <c r="O4" s="32">
        <f>puntenberekening!AA8</f>
        <v>196</v>
      </c>
    </row>
    <row r="5" spans="1:22" x14ac:dyDescent="0.3">
      <c r="A5" s="15" t="str">
        <f>puntenberekening!A7</f>
        <v>Dewitte Nienke</v>
      </c>
      <c r="B5" s="16" t="str">
        <f>puntenberekening!B7</f>
        <v>HCO</v>
      </c>
      <c r="C5" s="16">
        <f>puntenberekening!C7</f>
        <v>0</v>
      </c>
      <c r="D5" s="16">
        <f t="shared" si="0"/>
        <v>7</v>
      </c>
      <c r="E5" s="6">
        <f t="shared" si="1"/>
        <v>6</v>
      </c>
      <c r="F5" s="50">
        <f t="shared" si="2"/>
        <v>100</v>
      </c>
      <c r="G5" s="47">
        <f t="shared" si="3"/>
        <v>1089</v>
      </c>
      <c r="H5" s="32">
        <f>puntenberekening!F7</f>
        <v>183</v>
      </c>
      <c r="I5" s="32">
        <f>puntenberekening!I7</f>
        <v>188</v>
      </c>
      <c r="J5" s="32">
        <f>puntenberekening!L7</f>
        <v>146</v>
      </c>
      <c r="K5" s="32">
        <f>puntenberekening!O7</f>
        <v>242</v>
      </c>
      <c r="L5" s="32">
        <f>puntenberekening!R7</f>
        <v>175</v>
      </c>
      <c r="M5" s="32">
        <f>puntenberekening!U7</f>
        <v>173</v>
      </c>
      <c r="N5" s="32">
        <f>puntenberekening!X7</f>
        <v>0</v>
      </c>
      <c r="O5" s="32">
        <f>puntenberekening!AA7</f>
        <v>201</v>
      </c>
    </row>
    <row r="6" spans="1:22" x14ac:dyDescent="0.3">
      <c r="A6" s="15" t="str">
        <f>puntenberekening!A28</f>
        <v>Guillemyn Juliette</v>
      </c>
      <c r="B6" s="16" t="str">
        <f>puntenberekening!B28</f>
        <v>FLAC</v>
      </c>
      <c r="C6" s="16">
        <f>puntenberekening!C28</f>
        <v>0</v>
      </c>
      <c r="D6" s="6">
        <f t="shared" si="0"/>
        <v>6</v>
      </c>
      <c r="E6" s="6">
        <f t="shared" si="1"/>
        <v>5</v>
      </c>
      <c r="F6" s="50">
        <f t="shared" si="2"/>
        <v>0</v>
      </c>
      <c r="G6" s="47">
        <f t="shared" si="3"/>
        <v>1050</v>
      </c>
      <c r="H6" s="32">
        <f>puntenberekening!F28</f>
        <v>0</v>
      </c>
      <c r="I6" s="32">
        <f>puntenberekening!I28</f>
        <v>194</v>
      </c>
      <c r="J6" s="32">
        <f>puntenberekening!L28</f>
        <v>171</v>
      </c>
      <c r="K6" s="32">
        <f>puntenberekening!O28</f>
        <v>263</v>
      </c>
      <c r="L6" s="32">
        <f>puntenberekening!R28</f>
        <v>188</v>
      </c>
      <c r="M6" s="32">
        <f>puntenberekening!U28</f>
        <v>189</v>
      </c>
      <c r="N6" s="32">
        <f>puntenberekening!X28</f>
        <v>0</v>
      </c>
      <c r="O6" s="32">
        <f>puntenberekening!AA28</f>
        <v>216</v>
      </c>
    </row>
    <row r="7" spans="1:22" x14ac:dyDescent="0.3">
      <c r="A7" s="15" t="str">
        <f>puntenberekening!A5</f>
        <v>Peuteman Benthe</v>
      </c>
      <c r="B7" s="16" t="str">
        <f>puntenberekening!B5</f>
        <v>FLAC</v>
      </c>
      <c r="C7" s="16">
        <f>puntenberekening!C5</f>
        <v>0</v>
      </c>
      <c r="D7" s="6">
        <f t="shared" si="0"/>
        <v>5</v>
      </c>
      <c r="E7" s="6">
        <f t="shared" si="1"/>
        <v>5</v>
      </c>
      <c r="F7" s="50">
        <f t="shared" si="2"/>
        <v>0</v>
      </c>
      <c r="G7" s="47">
        <f t="shared" si="3"/>
        <v>1006</v>
      </c>
      <c r="H7" s="32">
        <f>puntenberekening!F5</f>
        <v>190</v>
      </c>
      <c r="I7" s="32">
        <f>puntenberekening!I5</f>
        <v>191</v>
      </c>
      <c r="J7" s="32">
        <f>puntenberekening!L5</f>
        <v>0</v>
      </c>
      <c r="K7" s="32">
        <f>puntenberekening!O5</f>
        <v>259</v>
      </c>
      <c r="L7" s="32">
        <f>puntenberekening!R5</f>
        <v>182</v>
      </c>
      <c r="M7" s="32">
        <f>puntenberekening!U5</f>
        <v>184</v>
      </c>
      <c r="N7" s="32">
        <f>puntenberekening!X5</f>
        <v>0</v>
      </c>
      <c r="O7" s="32">
        <f>puntenberekening!AA5</f>
        <v>0</v>
      </c>
    </row>
    <row r="8" spans="1:22" x14ac:dyDescent="0.3">
      <c r="A8" s="15" t="str">
        <f>puntenberekening!A46</f>
        <v>Mulier Julie</v>
      </c>
      <c r="B8" s="16" t="str">
        <f>puntenberekening!B46</f>
        <v>AZW</v>
      </c>
      <c r="C8" s="16">
        <f>puntenberekening!C46</f>
        <v>0</v>
      </c>
      <c r="D8" s="6">
        <f t="shared" si="0"/>
        <v>4</v>
      </c>
      <c r="E8" s="6">
        <f t="shared" si="1"/>
        <v>2</v>
      </c>
      <c r="F8" s="50">
        <f t="shared" si="2"/>
        <v>0</v>
      </c>
      <c r="G8" s="47">
        <f t="shared" si="3"/>
        <v>929</v>
      </c>
      <c r="H8" s="32">
        <f>puntenberekening!F46</f>
        <v>0</v>
      </c>
      <c r="I8" s="32">
        <f>puntenberekening!I46</f>
        <v>0</v>
      </c>
      <c r="J8" s="32">
        <f>puntenberekening!L46</f>
        <v>196</v>
      </c>
      <c r="K8" s="32">
        <f>puntenberekening!O46</f>
        <v>267</v>
      </c>
      <c r="L8" s="32">
        <f>puntenberekening!R46</f>
        <v>0</v>
      </c>
      <c r="M8" s="32">
        <f>puntenberekening!U46</f>
        <v>0</v>
      </c>
      <c r="N8" s="32">
        <f>puntenberekening!X46</f>
        <v>218</v>
      </c>
      <c r="O8" s="32">
        <f>puntenberekening!AA46</f>
        <v>248</v>
      </c>
    </row>
    <row r="9" spans="1:22" x14ac:dyDescent="0.3">
      <c r="A9" s="15" t="str">
        <f>puntenberekening!A32</f>
        <v>Margodt Frauke</v>
      </c>
      <c r="B9" s="16" t="str">
        <f>puntenberekening!B32</f>
        <v>FLAC</v>
      </c>
      <c r="C9" s="16">
        <f>puntenberekening!C32</f>
        <v>0</v>
      </c>
      <c r="D9" s="6">
        <f t="shared" si="0"/>
        <v>6</v>
      </c>
      <c r="E9" s="6">
        <f t="shared" si="1"/>
        <v>5</v>
      </c>
      <c r="F9" s="50">
        <f t="shared" si="2"/>
        <v>0</v>
      </c>
      <c r="G9" s="47">
        <f t="shared" si="3"/>
        <v>917</v>
      </c>
      <c r="H9" s="32">
        <f>puntenberekening!F32</f>
        <v>0</v>
      </c>
      <c r="I9" s="32">
        <f>puntenberekening!I32</f>
        <v>162</v>
      </c>
      <c r="J9" s="32">
        <f>puntenberekening!L32</f>
        <v>132</v>
      </c>
      <c r="K9" s="32">
        <f>puntenberekening!O32</f>
        <v>205</v>
      </c>
      <c r="L9" s="32">
        <f>puntenberekening!R32</f>
        <v>157</v>
      </c>
      <c r="M9" s="32">
        <f>puntenberekening!U32</f>
        <v>178</v>
      </c>
      <c r="N9" s="32">
        <f>puntenberekening!X32</f>
        <v>0</v>
      </c>
      <c r="O9" s="32">
        <f>puntenberekening!AA32</f>
        <v>215</v>
      </c>
    </row>
    <row r="10" spans="1:22" x14ac:dyDescent="0.3">
      <c r="A10" s="15" t="str">
        <f>puntenberekening!A29</f>
        <v>Renders Hanne</v>
      </c>
      <c r="B10" s="16" t="str">
        <f>puntenberekening!B29</f>
        <v>HCO</v>
      </c>
      <c r="C10" s="16">
        <f>puntenberekening!C29</f>
        <v>0</v>
      </c>
      <c r="D10" s="6">
        <f t="shared" si="0"/>
        <v>5</v>
      </c>
      <c r="E10" s="6">
        <f t="shared" si="1"/>
        <v>3</v>
      </c>
      <c r="F10" s="50">
        <f t="shared" si="2"/>
        <v>0</v>
      </c>
      <c r="G10" s="47">
        <f t="shared" si="3"/>
        <v>902</v>
      </c>
      <c r="H10" s="32">
        <f>puntenberekening!F29</f>
        <v>0</v>
      </c>
      <c r="I10" s="32">
        <f>puntenberekening!I29</f>
        <v>178</v>
      </c>
      <c r="J10" s="32">
        <f>puntenberekening!L29</f>
        <v>136</v>
      </c>
      <c r="K10" s="32">
        <f>puntenberekening!O29</f>
        <v>225</v>
      </c>
      <c r="L10" s="32">
        <f>puntenberekening!R29</f>
        <v>0</v>
      </c>
      <c r="M10" s="32">
        <f>puntenberekening!U29</f>
        <v>0</v>
      </c>
      <c r="N10" s="32">
        <f>puntenberekening!X29</f>
        <v>175</v>
      </c>
      <c r="O10" s="32">
        <f>puntenberekening!AA29</f>
        <v>188</v>
      </c>
    </row>
    <row r="11" spans="1:22" x14ac:dyDescent="0.3">
      <c r="A11" s="15" t="str">
        <f>puntenberekening!A30</f>
        <v>Beauprez Hanne</v>
      </c>
      <c r="B11" s="16" t="str">
        <f>puntenberekening!B30</f>
        <v>MACW</v>
      </c>
      <c r="C11" s="16">
        <f>puntenberekening!C30</f>
        <v>0</v>
      </c>
      <c r="D11" s="6">
        <f t="shared" si="0"/>
        <v>5</v>
      </c>
      <c r="E11" s="6">
        <f t="shared" si="1"/>
        <v>5</v>
      </c>
      <c r="F11" s="50">
        <f t="shared" si="2"/>
        <v>0</v>
      </c>
      <c r="G11" s="47">
        <f t="shared" si="3"/>
        <v>786</v>
      </c>
      <c r="H11" s="32">
        <f>puntenberekening!F30</f>
        <v>0</v>
      </c>
      <c r="I11" s="32">
        <f>puntenberekening!I30</f>
        <v>171</v>
      </c>
      <c r="J11" s="32">
        <f>puntenberekening!L30</f>
        <v>134</v>
      </c>
      <c r="K11" s="32">
        <f>puntenberekening!O30</f>
        <v>192</v>
      </c>
      <c r="L11" s="32">
        <f>puntenberekening!R30</f>
        <v>144</v>
      </c>
      <c r="M11" s="32">
        <f>puntenberekening!U30</f>
        <v>145</v>
      </c>
      <c r="N11" s="32">
        <f>puntenberekening!X30</f>
        <v>0</v>
      </c>
      <c r="O11" s="32">
        <f>puntenberekening!AA30</f>
        <v>0</v>
      </c>
    </row>
    <row r="12" spans="1:22" x14ac:dyDescent="0.3">
      <c r="A12" s="15" t="str">
        <f>puntenberekening!A39</f>
        <v>Timperman Elena</v>
      </c>
      <c r="B12" s="16" t="str">
        <f>puntenberekening!B39</f>
        <v>FLAC</v>
      </c>
      <c r="C12" s="16">
        <f>puntenberekening!C39</f>
        <v>0</v>
      </c>
      <c r="D12" s="6">
        <f t="shared" si="0"/>
        <v>7</v>
      </c>
      <c r="E12" s="6">
        <f t="shared" si="1"/>
        <v>5</v>
      </c>
      <c r="F12" s="50">
        <f t="shared" si="2"/>
        <v>0</v>
      </c>
      <c r="G12" s="47">
        <f t="shared" si="3"/>
        <v>766</v>
      </c>
      <c r="H12" s="32">
        <f>puntenberekening!F39</f>
        <v>0</v>
      </c>
      <c r="I12" s="32">
        <f>puntenberekening!I39</f>
        <v>126</v>
      </c>
      <c r="J12" s="32">
        <f>puntenberekening!L39</f>
        <v>109</v>
      </c>
      <c r="K12" s="32">
        <f>puntenberekening!O39</f>
        <v>200</v>
      </c>
      <c r="L12" s="32">
        <f>puntenberekening!R39</f>
        <v>125</v>
      </c>
      <c r="M12" s="32">
        <f>puntenberekening!U39</f>
        <v>106</v>
      </c>
      <c r="N12" s="32">
        <f>puntenberekening!X39</f>
        <v>156</v>
      </c>
      <c r="O12" s="32">
        <f>puntenberekening!AA39</f>
        <v>159</v>
      </c>
    </row>
    <row r="13" spans="1:22" x14ac:dyDescent="0.3">
      <c r="A13" s="15" t="str">
        <f>puntenberekening!A4</f>
        <v>Kesteloot Alexine</v>
      </c>
      <c r="B13" s="16" t="str">
        <f>puntenberekening!B4</f>
        <v>FLAC</v>
      </c>
      <c r="C13" s="16">
        <f>puntenberekening!C4</f>
        <v>0</v>
      </c>
      <c r="D13" s="6">
        <f t="shared" si="0"/>
        <v>4</v>
      </c>
      <c r="E13" s="6">
        <f t="shared" si="1"/>
        <v>4</v>
      </c>
      <c r="F13" s="50">
        <f t="shared" si="2"/>
        <v>0</v>
      </c>
      <c r="G13" s="47">
        <f t="shared" si="3"/>
        <v>748</v>
      </c>
      <c r="H13" s="32">
        <f>puntenberekening!F4</f>
        <v>193</v>
      </c>
      <c r="I13" s="32">
        <f>puntenberekening!I4</f>
        <v>0</v>
      </c>
      <c r="J13" s="32">
        <f>puntenberekening!L4</f>
        <v>155</v>
      </c>
      <c r="K13" s="32">
        <f>puntenberekening!O4</f>
        <v>238</v>
      </c>
      <c r="L13" s="32">
        <f>puntenberekening!R4</f>
        <v>0</v>
      </c>
      <c r="M13" s="32">
        <f>puntenberekening!U4</f>
        <v>162</v>
      </c>
      <c r="N13" s="32">
        <f>puntenberekening!X4</f>
        <v>0</v>
      </c>
      <c r="O13" s="32">
        <f>puntenberekening!AA4</f>
        <v>0</v>
      </c>
    </row>
    <row r="14" spans="1:22" x14ac:dyDescent="0.3">
      <c r="A14" s="15" t="str">
        <f>puntenberekening!A11</f>
        <v>Durnez Lien</v>
      </c>
      <c r="B14" s="16" t="str">
        <f>puntenberekening!B11</f>
        <v>KKS</v>
      </c>
      <c r="C14" s="16">
        <f>puntenberekening!C11</f>
        <v>0</v>
      </c>
      <c r="D14" s="6">
        <f t="shared" si="0"/>
        <v>4</v>
      </c>
      <c r="E14" s="6">
        <f t="shared" si="1"/>
        <v>4</v>
      </c>
      <c r="F14" s="50">
        <f t="shared" si="2"/>
        <v>0</v>
      </c>
      <c r="G14" s="47">
        <f t="shared" si="3"/>
        <v>722</v>
      </c>
      <c r="H14" s="32">
        <f>puntenberekening!F11</f>
        <v>161</v>
      </c>
      <c r="I14" s="32">
        <f>puntenberekening!I11</f>
        <v>175</v>
      </c>
      <c r="J14" s="32">
        <f>puntenberekening!L11</f>
        <v>0</v>
      </c>
      <c r="K14" s="32">
        <f>puntenberekening!O11</f>
        <v>230</v>
      </c>
      <c r="L14" s="32">
        <f>puntenberekening!R11</f>
        <v>0</v>
      </c>
      <c r="M14" s="32">
        <f>puntenberekening!U11</f>
        <v>156</v>
      </c>
      <c r="N14" s="32">
        <f>puntenberekening!X11</f>
        <v>0</v>
      </c>
      <c r="O14" s="32">
        <f>puntenberekening!AA11</f>
        <v>0</v>
      </c>
    </row>
    <row r="15" spans="1:22" x14ac:dyDescent="0.3">
      <c r="A15" s="15" t="str">
        <f>puntenberekening!A20</f>
        <v>Dejonckheere Fleur</v>
      </c>
      <c r="B15" s="16" t="str">
        <f>puntenberekening!B20</f>
        <v>FLAC</v>
      </c>
      <c r="C15" s="16">
        <f>puntenberekening!C20</f>
        <v>0</v>
      </c>
      <c r="D15" s="6">
        <f t="shared" si="0"/>
        <v>5</v>
      </c>
      <c r="E15" s="6">
        <f t="shared" si="1"/>
        <v>5</v>
      </c>
      <c r="F15" s="50">
        <f t="shared" si="2"/>
        <v>0</v>
      </c>
      <c r="G15" s="47">
        <f t="shared" si="3"/>
        <v>712</v>
      </c>
      <c r="H15" s="32">
        <f>puntenberekening!F20</f>
        <v>125</v>
      </c>
      <c r="I15" s="32">
        <f>puntenberekening!I20</f>
        <v>165</v>
      </c>
      <c r="J15" s="32">
        <f>puntenberekening!L20</f>
        <v>125</v>
      </c>
      <c r="K15" s="32">
        <f>puntenberekening!O20</f>
        <v>184</v>
      </c>
      <c r="L15" s="32">
        <f>puntenberekening!R20</f>
        <v>113</v>
      </c>
      <c r="M15" s="32">
        <f>puntenberekening!U20</f>
        <v>0</v>
      </c>
      <c r="N15" s="32">
        <f>puntenberekening!X20</f>
        <v>0</v>
      </c>
      <c r="O15" s="32">
        <f>puntenberekening!AA20</f>
        <v>0</v>
      </c>
    </row>
    <row r="16" spans="1:22" x14ac:dyDescent="0.3">
      <c r="A16" s="15" t="str">
        <f>puntenberekening!A9</f>
        <v>Delaere Floor</v>
      </c>
      <c r="B16" s="16" t="str">
        <f>puntenberekening!B9</f>
        <v>OB</v>
      </c>
      <c r="C16" s="16">
        <f>puntenberekening!C9</f>
        <v>0</v>
      </c>
      <c r="D16" s="6">
        <f t="shared" si="0"/>
        <v>4</v>
      </c>
      <c r="E16" s="6">
        <f t="shared" si="1"/>
        <v>4</v>
      </c>
      <c r="F16" s="50">
        <f t="shared" si="2"/>
        <v>0</v>
      </c>
      <c r="G16" s="47">
        <f t="shared" si="3"/>
        <v>649</v>
      </c>
      <c r="H16" s="32">
        <f>puntenberekening!F9</f>
        <v>168</v>
      </c>
      <c r="I16" s="32">
        <f>puntenberekening!I9</f>
        <v>181</v>
      </c>
      <c r="J16" s="32">
        <f>puntenberekening!L9</f>
        <v>0</v>
      </c>
      <c r="K16" s="32">
        <f>puntenberekening!O9</f>
        <v>0</v>
      </c>
      <c r="L16" s="32">
        <f>puntenberekening!R9</f>
        <v>150</v>
      </c>
      <c r="M16" s="32">
        <f>puntenberekening!U9</f>
        <v>150</v>
      </c>
      <c r="N16" s="32">
        <f>puntenberekening!X9</f>
        <v>0</v>
      </c>
      <c r="O16" s="32">
        <f>puntenberekening!AA9</f>
        <v>0</v>
      </c>
    </row>
    <row r="17" spans="1:15" x14ac:dyDescent="0.3">
      <c r="A17" s="15" t="str">
        <f>puntenberekening!A36</f>
        <v>Petyt Esther</v>
      </c>
      <c r="B17" s="16" t="str">
        <f>puntenberekening!B36</f>
        <v>HAC</v>
      </c>
      <c r="C17" s="16">
        <f>puntenberekening!C36</f>
        <v>0</v>
      </c>
      <c r="D17" s="6">
        <f t="shared" si="0"/>
        <v>4</v>
      </c>
      <c r="E17" s="6">
        <f t="shared" si="1"/>
        <v>4</v>
      </c>
      <c r="F17" s="50">
        <f t="shared" si="2"/>
        <v>0</v>
      </c>
      <c r="G17" s="47">
        <f t="shared" si="3"/>
        <v>604</v>
      </c>
      <c r="H17" s="32">
        <f>puntenberekening!F36</f>
        <v>0</v>
      </c>
      <c r="I17" s="32">
        <f>puntenberekening!I36</f>
        <v>142</v>
      </c>
      <c r="J17" s="32">
        <f>puntenberekening!L36</f>
        <v>121</v>
      </c>
      <c r="K17" s="32">
        <f>puntenberekening!O36</f>
        <v>213</v>
      </c>
      <c r="L17" s="32">
        <f>puntenberekening!R36</f>
        <v>0</v>
      </c>
      <c r="M17" s="32">
        <f>puntenberekening!U36</f>
        <v>128</v>
      </c>
      <c r="N17" s="32">
        <f>puntenberekening!X36</f>
        <v>0</v>
      </c>
      <c r="O17" s="32">
        <f>puntenberekening!AA36</f>
        <v>0</v>
      </c>
    </row>
    <row r="18" spans="1:15" x14ac:dyDescent="0.3">
      <c r="A18" s="15" t="str">
        <f>puntenberekening!A31</f>
        <v>Decock Jinte</v>
      </c>
      <c r="B18" s="16" t="str">
        <f>puntenberekening!B31</f>
        <v>ACB</v>
      </c>
      <c r="C18" s="16">
        <f>puntenberekening!C31</f>
        <v>0</v>
      </c>
      <c r="D18" s="6">
        <f t="shared" si="0"/>
        <v>3</v>
      </c>
      <c r="E18" s="6">
        <f t="shared" si="1"/>
        <v>2</v>
      </c>
      <c r="F18" s="50">
        <f t="shared" si="2"/>
        <v>0</v>
      </c>
      <c r="G18" s="47">
        <f t="shared" si="3"/>
        <v>589</v>
      </c>
      <c r="H18" s="32">
        <f>puntenberekening!F31</f>
        <v>0</v>
      </c>
      <c r="I18" s="32">
        <f>puntenberekening!I31</f>
        <v>168</v>
      </c>
      <c r="J18" s="32">
        <f>puntenberekening!L31</f>
        <v>0</v>
      </c>
      <c r="K18" s="32">
        <f>puntenberekening!O31</f>
        <v>221</v>
      </c>
      <c r="L18" s="32">
        <f>puntenberekening!R31</f>
        <v>0</v>
      </c>
      <c r="M18" s="32">
        <f>puntenberekening!U31</f>
        <v>0</v>
      </c>
      <c r="N18" s="32">
        <f>puntenberekening!X31</f>
        <v>0</v>
      </c>
      <c r="O18" s="32">
        <f>puntenberekening!AA31</f>
        <v>200</v>
      </c>
    </row>
    <row r="19" spans="1:15" x14ac:dyDescent="0.3">
      <c r="A19" s="15" t="str">
        <f>puntenberekening!A3</f>
        <v>Callens Lonneke</v>
      </c>
      <c r="B19" s="16" t="str">
        <f>puntenberekening!B3</f>
        <v>AVMO</v>
      </c>
      <c r="C19" s="16">
        <f>puntenberekening!C3</f>
        <v>0</v>
      </c>
      <c r="D19" s="6">
        <f t="shared" si="0"/>
        <v>3</v>
      </c>
      <c r="E19" s="6">
        <f t="shared" si="1"/>
        <v>3</v>
      </c>
      <c r="F19" s="50">
        <f t="shared" si="2"/>
        <v>0</v>
      </c>
      <c r="G19" s="47">
        <f t="shared" si="3"/>
        <v>546</v>
      </c>
      <c r="H19" s="32">
        <f>puntenberekening!F3</f>
        <v>197</v>
      </c>
      <c r="I19" s="32">
        <f>puntenberekening!I3</f>
        <v>0</v>
      </c>
      <c r="J19" s="32">
        <f>puntenberekening!L3</f>
        <v>153</v>
      </c>
      <c r="K19" s="32">
        <f>puntenberekening!O3</f>
        <v>196</v>
      </c>
      <c r="L19" s="32">
        <f>puntenberekening!R3</f>
        <v>0</v>
      </c>
      <c r="M19" s="32">
        <f>puntenberekening!U3</f>
        <v>0</v>
      </c>
      <c r="N19" s="32">
        <f>puntenberekening!X3</f>
        <v>0</v>
      </c>
      <c r="O19" s="32">
        <f>puntenberekening!AA3</f>
        <v>0</v>
      </c>
    </row>
    <row r="20" spans="1:15" x14ac:dyDescent="0.3">
      <c r="A20" s="15" t="str">
        <f>puntenberekening!A12</f>
        <v>Warnier Marie-Lou</v>
      </c>
      <c r="B20" s="16" t="str">
        <f>puntenberekening!B12</f>
        <v>HCO</v>
      </c>
      <c r="C20" s="16">
        <f>puntenberekening!C12</f>
        <v>0</v>
      </c>
      <c r="D20" s="6">
        <f t="shared" si="0"/>
        <v>3</v>
      </c>
      <c r="E20" s="6">
        <f t="shared" si="1"/>
        <v>3</v>
      </c>
      <c r="F20" s="50">
        <f t="shared" si="2"/>
        <v>0</v>
      </c>
      <c r="G20" s="47">
        <f t="shared" si="3"/>
        <v>534</v>
      </c>
      <c r="H20" s="32">
        <f>puntenberekening!F12</f>
        <v>158</v>
      </c>
      <c r="I20" s="32">
        <f>puntenberekening!I12</f>
        <v>159</v>
      </c>
      <c r="J20" s="32">
        <f>puntenberekening!L12</f>
        <v>0</v>
      </c>
      <c r="K20" s="32">
        <f>puntenberekening!O12</f>
        <v>217</v>
      </c>
      <c r="L20" s="32">
        <f>puntenberekening!R12</f>
        <v>0</v>
      </c>
      <c r="M20" s="32">
        <f>puntenberekening!U12</f>
        <v>0</v>
      </c>
      <c r="N20" s="32">
        <f>puntenberekening!X12</f>
        <v>0</v>
      </c>
      <c r="O20" s="32">
        <f>puntenberekening!AA12</f>
        <v>0</v>
      </c>
    </row>
    <row r="21" spans="1:15" x14ac:dyDescent="0.3">
      <c r="A21" s="15" t="str">
        <f>puntenberekening!A37</f>
        <v>De Groote Lily</v>
      </c>
      <c r="B21" s="16" t="str">
        <f>puntenberekening!B37</f>
        <v>MACW</v>
      </c>
      <c r="C21" s="16">
        <f>puntenberekening!C37</f>
        <v>0</v>
      </c>
      <c r="D21" s="6">
        <f t="shared" si="0"/>
        <v>4</v>
      </c>
      <c r="E21" s="6">
        <f t="shared" si="1"/>
        <v>4</v>
      </c>
      <c r="F21" s="50">
        <f t="shared" si="2"/>
        <v>0</v>
      </c>
      <c r="G21" s="47">
        <f t="shared" si="3"/>
        <v>523</v>
      </c>
      <c r="H21" s="32">
        <f>puntenberekening!F37</f>
        <v>0</v>
      </c>
      <c r="I21" s="32">
        <f>puntenberekening!I37</f>
        <v>136</v>
      </c>
      <c r="J21" s="32">
        <f>puntenberekening!L37</f>
        <v>115</v>
      </c>
      <c r="K21" s="32">
        <f>puntenberekening!O37</f>
        <v>0</v>
      </c>
      <c r="L21" s="32">
        <f>puntenberekening!R37</f>
        <v>138</v>
      </c>
      <c r="M21" s="32">
        <f>puntenberekening!U37</f>
        <v>134</v>
      </c>
      <c r="N21" s="32">
        <f>puntenberekening!X37</f>
        <v>0</v>
      </c>
      <c r="O21" s="32">
        <f>puntenberekening!AA37</f>
        <v>0</v>
      </c>
    </row>
    <row r="22" spans="1:15" x14ac:dyDescent="0.3">
      <c r="A22" s="15" t="str">
        <f>puntenberekening!A35</f>
        <v>Leyseele Lisa</v>
      </c>
      <c r="B22" s="16" t="str">
        <f>puntenberekening!B35</f>
        <v>ACB</v>
      </c>
      <c r="C22" s="16">
        <f>puntenberekening!C35</f>
        <v>0</v>
      </c>
      <c r="D22" s="6">
        <f t="shared" si="0"/>
        <v>3</v>
      </c>
      <c r="E22" s="6">
        <f t="shared" si="1"/>
        <v>2</v>
      </c>
      <c r="F22" s="50">
        <f t="shared" si="2"/>
        <v>0</v>
      </c>
      <c r="G22" s="47">
        <f t="shared" si="3"/>
        <v>508</v>
      </c>
      <c r="H22" s="32">
        <f>puntenberekening!F35</f>
        <v>0</v>
      </c>
      <c r="I22" s="32">
        <f>puntenberekening!I35</f>
        <v>149</v>
      </c>
      <c r="J22" s="32">
        <f>puntenberekening!L35</f>
        <v>0</v>
      </c>
      <c r="K22" s="32">
        <f>puntenberekening!O35</f>
        <v>188</v>
      </c>
      <c r="L22" s="32">
        <f>puntenberekening!R35</f>
        <v>0</v>
      </c>
      <c r="M22" s="32">
        <f>puntenberekening!U35</f>
        <v>0</v>
      </c>
      <c r="N22" s="32">
        <f>puntenberekening!X35</f>
        <v>0</v>
      </c>
      <c r="O22" s="32">
        <f>puntenberekening!AA35</f>
        <v>171</v>
      </c>
    </row>
    <row r="23" spans="1:15" x14ac:dyDescent="0.3">
      <c r="A23" s="15" t="str">
        <f>puntenberekening!A33</f>
        <v>De Wulf Julie</v>
      </c>
      <c r="B23" s="16" t="str">
        <f>puntenberekening!B33</f>
        <v>OB</v>
      </c>
      <c r="C23" s="16">
        <f>puntenberekening!C33</f>
        <v>0</v>
      </c>
      <c r="D23" s="6">
        <f t="shared" si="0"/>
        <v>3</v>
      </c>
      <c r="E23" s="6">
        <f t="shared" si="1"/>
        <v>3</v>
      </c>
      <c r="F23" s="50">
        <f t="shared" si="2"/>
        <v>0</v>
      </c>
      <c r="G23" s="47">
        <f t="shared" si="3"/>
        <v>496</v>
      </c>
      <c r="H23" s="32">
        <f>puntenberekening!F33</f>
        <v>0</v>
      </c>
      <c r="I23" s="32">
        <f>puntenberekening!I33</f>
        <v>155</v>
      </c>
      <c r="J23" s="32">
        <f>puntenberekening!L33</f>
        <v>0</v>
      </c>
      <c r="K23" s="32">
        <f>puntenberekening!O33</f>
        <v>209</v>
      </c>
      <c r="L23" s="32">
        <f>puntenberekening!R33</f>
        <v>132</v>
      </c>
      <c r="M23" s="32">
        <f>puntenberekening!U33</f>
        <v>0</v>
      </c>
      <c r="N23" s="32">
        <f>puntenberekening!X33</f>
        <v>0</v>
      </c>
      <c r="O23" s="32">
        <f>puntenberekening!AA33</f>
        <v>0</v>
      </c>
    </row>
    <row r="24" spans="1:15" x14ac:dyDescent="0.3">
      <c r="A24" s="15" t="str">
        <f>puntenberekening!A41</f>
        <v>De Bois Nora</v>
      </c>
      <c r="B24" s="16" t="str">
        <f>puntenberekening!B41</f>
        <v>ACB</v>
      </c>
      <c r="C24" s="16">
        <f>puntenberekening!C41</f>
        <v>0</v>
      </c>
      <c r="D24" s="6">
        <f t="shared" si="0"/>
        <v>3</v>
      </c>
      <c r="E24" s="6">
        <f t="shared" si="1"/>
        <v>2</v>
      </c>
      <c r="F24" s="50">
        <f t="shared" si="2"/>
        <v>0</v>
      </c>
      <c r="G24" s="47">
        <f t="shared" si="3"/>
        <v>455</v>
      </c>
      <c r="H24" s="32">
        <f>puntenberekening!F41</f>
        <v>0</v>
      </c>
      <c r="I24" s="32">
        <f>puntenberekening!I41</f>
        <v>117</v>
      </c>
      <c r="J24" s="32">
        <f>puntenberekening!L41</f>
        <v>0</v>
      </c>
      <c r="K24" s="32">
        <f>puntenberekening!O41</f>
        <v>180</v>
      </c>
      <c r="L24" s="32">
        <f>puntenberekening!R41</f>
        <v>0</v>
      </c>
      <c r="M24" s="32">
        <f>puntenberekening!U41</f>
        <v>0</v>
      </c>
      <c r="N24" s="32">
        <f>puntenberekening!X41</f>
        <v>0</v>
      </c>
      <c r="O24" s="32">
        <f>puntenberekening!AA41</f>
        <v>158</v>
      </c>
    </row>
    <row r="25" spans="1:15" x14ac:dyDescent="0.3">
      <c r="A25" s="15" t="str">
        <f>puntenberekening!A22</f>
        <v>Catry Mae-Lynn</v>
      </c>
      <c r="B25" s="16" t="str">
        <f>puntenberekening!B22</f>
        <v>FLAC</v>
      </c>
      <c r="C25" s="16">
        <f>puntenberekening!C22</f>
        <v>0</v>
      </c>
      <c r="D25" s="6">
        <f t="shared" si="0"/>
        <v>4</v>
      </c>
      <c r="E25" s="6">
        <f t="shared" si="1"/>
        <v>4</v>
      </c>
      <c r="F25" s="50">
        <f t="shared" si="2"/>
        <v>0</v>
      </c>
      <c r="G25" s="47">
        <f t="shared" si="3"/>
        <v>425</v>
      </c>
      <c r="H25" s="32">
        <f>puntenberekening!F22</f>
        <v>115</v>
      </c>
      <c r="I25" s="32">
        <f>puntenberekening!I22</f>
        <v>0</v>
      </c>
      <c r="J25" s="32">
        <f>puntenberekening!L22</f>
        <v>103</v>
      </c>
      <c r="K25" s="32">
        <f>puntenberekening!O22</f>
        <v>0</v>
      </c>
      <c r="L25" s="32">
        <f>puntenberekening!R22</f>
        <v>107</v>
      </c>
      <c r="M25" s="32">
        <f>puntenberekening!U22</f>
        <v>100</v>
      </c>
      <c r="N25" s="32">
        <f>puntenberekening!X22</f>
        <v>0</v>
      </c>
      <c r="O25" s="32">
        <f>puntenberekening!AA22</f>
        <v>0</v>
      </c>
    </row>
    <row r="26" spans="1:15" x14ac:dyDescent="0.3">
      <c r="A26" s="15" t="str">
        <f>puntenberekening!A47</f>
        <v>Lietaert Lieke</v>
      </c>
      <c r="B26" s="16" t="str">
        <f>puntenberekening!B47</f>
        <v>FLAC</v>
      </c>
      <c r="C26" s="16">
        <f>puntenberekening!C47</f>
        <v>0</v>
      </c>
      <c r="D26" s="6">
        <f t="shared" si="0"/>
        <v>2</v>
      </c>
      <c r="E26" s="6">
        <f t="shared" si="1"/>
        <v>2</v>
      </c>
      <c r="F26" s="50">
        <f t="shared" si="2"/>
        <v>0</v>
      </c>
      <c r="G26" s="47">
        <f t="shared" si="3"/>
        <v>414</v>
      </c>
      <c r="H26" s="32">
        <f>puntenberekening!F47</f>
        <v>0</v>
      </c>
      <c r="I26" s="32">
        <f>puntenberekening!I47</f>
        <v>0</v>
      </c>
      <c r="J26" s="32">
        <f>puntenberekening!L47</f>
        <v>159</v>
      </c>
      <c r="K26" s="32">
        <f>puntenberekening!O47</f>
        <v>255</v>
      </c>
      <c r="L26" s="32">
        <f>puntenberekening!R47</f>
        <v>0</v>
      </c>
      <c r="M26" s="32">
        <f>puntenberekening!U47</f>
        <v>0</v>
      </c>
      <c r="N26" s="32">
        <f>puntenberekening!X47</f>
        <v>0</v>
      </c>
      <c r="O26" s="32">
        <f>puntenberekening!AA47</f>
        <v>0</v>
      </c>
    </row>
    <row r="27" spans="1:15" x14ac:dyDescent="0.3">
      <c r="A27" s="15" t="str">
        <f>puntenberekening!A48</f>
        <v>Laleman Dieuwke</v>
      </c>
      <c r="B27" s="16" t="str">
        <f>puntenberekening!B48</f>
        <v>AVMO</v>
      </c>
      <c r="C27" s="16">
        <f>puntenberekening!C48</f>
        <v>0</v>
      </c>
      <c r="D27" s="6">
        <f t="shared" si="0"/>
        <v>2</v>
      </c>
      <c r="E27" s="6">
        <f t="shared" si="1"/>
        <v>2</v>
      </c>
      <c r="F27" s="50">
        <f t="shared" si="2"/>
        <v>0</v>
      </c>
      <c r="G27" s="47">
        <f t="shared" si="3"/>
        <v>409</v>
      </c>
      <c r="H27" s="32">
        <f>puntenberekening!F48</f>
        <v>0</v>
      </c>
      <c r="I27" s="32">
        <f>puntenberekening!I48</f>
        <v>0</v>
      </c>
      <c r="J27" s="32">
        <f>puntenberekening!L48</f>
        <v>0</v>
      </c>
      <c r="K27" s="32">
        <f>puntenberekening!O48</f>
        <v>246</v>
      </c>
      <c r="L27" s="32">
        <f>puntenberekening!R48</f>
        <v>163</v>
      </c>
      <c r="M27" s="32">
        <f>puntenberekening!U48</f>
        <v>0</v>
      </c>
      <c r="N27" s="32">
        <f>puntenberekening!X48</f>
        <v>0</v>
      </c>
      <c r="O27" s="32">
        <f>puntenberekening!AA48</f>
        <v>0</v>
      </c>
    </row>
    <row r="28" spans="1:15" x14ac:dyDescent="0.3">
      <c r="A28" s="15" t="str">
        <f>puntenberekening!A21</f>
        <v>Verdonck Riet</v>
      </c>
      <c r="B28" s="16" t="str">
        <f>puntenberekening!B21</f>
        <v>FLAC</v>
      </c>
      <c r="C28" s="16">
        <f>puntenberekening!C21</f>
        <v>0</v>
      </c>
      <c r="D28" s="6">
        <f t="shared" si="0"/>
        <v>3</v>
      </c>
      <c r="E28" s="6">
        <f t="shared" si="1"/>
        <v>3</v>
      </c>
      <c r="F28" s="50">
        <f t="shared" si="2"/>
        <v>0</v>
      </c>
      <c r="G28" s="47">
        <f t="shared" si="3"/>
        <v>362</v>
      </c>
      <c r="H28" s="32">
        <f>puntenberekening!F21</f>
        <v>118</v>
      </c>
      <c r="I28" s="32">
        <f>puntenberekening!I21</f>
        <v>133</v>
      </c>
      <c r="J28" s="32">
        <f>puntenberekening!L21</f>
        <v>111</v>
      </c>
      <c r="K28" s="32">
        <f>puntenberekening!O21</f>
        <v>0</v>
      </c>
      <c r="L28" s="32">
        <f>puntenberekening!R21</f>
        <v>0</v>
      </c>
      <c r="M28" s="32">
        <f>puntenberekening!U21</f>
        <v>0</v>
      </c>
      <c r="N28" s="32">
        <f>puntenberekening!X21</f>
        <v>0</v>
      </c>
      <c r="O28" s="32">
        <f>puntenberekening!AA21</f>
        <v>0</v>
      </c>
    </row>
    <row r="29" spans="1:15" s="24" customFormat="1" x14ac:dyDescent="0.3">
      <c r="A29" s="15" t="str">
        <f>puntenberekening!A6</f>
        <v>Decruyenaere Lore</v>
      </c>
      <c r="B29" s="16" t="str">
        <f>puntenberekening!B6</f>
        <v>AZW</v>
      </c>
      <c r="C29" s="16">
        <f>puntenberekening!C6</f>
        <v>0</v>
      </c>
      <c r="D29" s="6">
        <f t="shared" si="0"/>
        <v>2</v>
      </c>
      <c r="E29" s="6">
        <f t="shared" si="1"/>
        <v>2</v>
      </c>
      <c r="F29" s="50">
        <f t="shared" si="2"/>
        <v>0</v>
      </c>
      <c r="G29" s="47">
        <f t="shared" si="3"/>
        <v>334</v>
      </c>
      <c r="H29" s="32">
        <f>puntenberekening!F6</f>
        <v>186</v>
      </c>
      <c r="I29" s="32">
        <f>puntenberekening!I6</f>
        <v>0</v>
      </c>
      <c r="J29" s="32">
        <f>puntenberekening!L6</f>
        <v>148</v>
      </c>
      <c r="K29" s="32">
        <f>puntenberekening!O6</f>
        <v>0</v>
      </c>
      <c r="L29" s="32">
        <f>puntenberekening!R6</f>
        <v>0</v>
      </c>
      <c r="M29" s="32">
        <f>puntenberekening!U6</f>
        <v>0</v>
      </c>
      <c r="N29" s="32">
        <f>puntenberekening!X6</f>
        <v>0</v>
      </c>
      <c r="O29" s="32">
        <f>puntenberekening!AA6</f>
        <v>0</v>
      </c>
    </row>
    <row r="30" spans="1:15" s="24" customFormat="1" x14ac:dyDescent="0.3">
      <c r="A30" s="15" t="str">
        <f>puntenberekening!A42</f>
        <v>Deschepper Janne</v>
      </c>
      <c r="B30" s="16" t="str">
        <f>puntenberekening!B42</f>
        <v>ACB</v>
      </c>
      <c r="C30" s="16">
        <f>puntenberekening!C42</f>
        <v>0</v>
      </c>
      <c r="D30" s="6">
        <f t="shared" si="0"/>
        <v>2</v>
      </c>
      <c r="E30" s="6">
        <f t="shared" si="1"/>
        <v>2</v>
      </c>
      <c r="F30" s="50">
        <f t="shared" si="2"/>
        <v>0</v>
      </c>
      <c r="G30" s="47">
        <f t="shared" si="3"/>
        <v>288</v>
      </c>
      <c r="H30" s="32">
        <f>puntenberekening!F42</f>
        <v>0</v>
      </c>
      <c r="I30" s="32">
        <f>puntenberekening!I42</f>
        <v>113</v>
      </c>
      <c r="J30" s="32">
        <f>puntenberekening!L42</f>
        <v>0</v>
      </c>
      <c r="K30" s="32">
        <f>puntenberekening!O42</f>
        <v>175</v>
      </c>
      <c r="L30" s="32">
        <f>puntenberekening!R42</f>
        <v>0</v>
      </c>
      <c r="M30" s="32">
        <f>puntenberekening!U42</f>
        <v>0</v>
      </c>
      <c r="N30" s="32">
        <f>puntenberekening!X42</f>
        <v>0</v>
      </c>
      <c r="O30" s="32">
        <f>puntenberekening!AA42</f>
        <v>0</v>
      </c>
    </row>
    <row r="31" spans="1:15" s="24" customFormat="1" x14ac:dyDescent="0.3">
      <c r="A31" s="15" t="str">
        <f>puntenberekening!A17</f>
        <v>Bevernaegie Victoria</v>
      </c>
      <c r="B31" s="16" t="str">
        <f>puntenberekening!B17</f>
        <v>HCO</v>
      </c>
      <c r="C31" s="16">
        <f>puntenberekening!C17</f>
        <v>0</v>
      </c>
      <c r="D31" s="6">
        <f t="shared" si="0"/>
        <v>2</v>
      </c>
      <c r="E31" s="6">
        <f t="shared" si="1"/>
        <v>2</v>
      </c>
      <c r="F31" s="50">
        <f t="shared" si="2"/>
        <v>0</v>
      </c>
      <c r="G31" s="47">
        <f t="shared" si="3"/>
        <v>286</v>
      </c>
      <c r="H31" s="32">
        <f>puntenberekening!F17</f>
        <v>140</v>
      </c>
      <c r="I31" s="32">
        <f>puntenberekening!I17</f>
        <v>146</v>
      </c>
      <c r="J31" s="32">
        <f>puntenberekening!L17</f>
        <v>0</v>
      </c>
      <c r="K31" s="32">
        <f>puntenberekening!O17</f>
        <v>0</v>
      </c>
      <c r="L31" s="32">
        <f>puntenberekening!R17</f>
        <v>0</v>
      </c>
      <c r="M31" s="32">
        <f>puntenberekening!U17</f>
        <v>0</v>
      </c>
      <c r="N31" s="32">
        <f>puntenberekening!X17</f>
        <v>0</v>
      </c>
      <c r="O31" s="32">
        <f>puntenberekening!AA17</f>
        <v>0</v>
      </c>
    </row>
    <row r="32" spans="1:15" s="24" customFormat="1" x14ac:dyDescent="0.3">
      <c r="A32" s="15" t="str">
        <f>puntenberekening!A10</f>
        <v>Bonte Jeanne</v>
      </c>
      <c r="B32" s="16" t="str">
        <f>puntenberekening!B10</f>
        <v>FLAC</v>
      </c>
      <c r="C32" s="16">
        <f>puntenberekening!C10</f>
        <v>0</v>
      </c>
      <c r="D32" s="6">
        <f t="shared" si="0"/>
        <v>2</v>
      </c>
      <c r="E32" s="6">
        <f t="shared" si="1"/>
        <v>2</v>
      </c>
      <c r="F32" s="50">
        <f t="shared" si="2"/>
        <v>0</v>
      </c>
      <c r="G32" s="47">
        <f t="shared" si="3"/>
        <v>284</v>
      </c>
      <c r="H32" s="32">
        <f>puntenberekening!F10</f>
        <v>165</v>
      </c>
      <c r="I32" s="32">
        <f>puntenberekening!I10</f>
        <v>0</v>
      </c>
      <c r="J32" s="32">
        <f>puntenberekening!L10</f>
        <v>119</v>
      </c>
      <c r="K32" s="32">
        <f>puntenberekening!O10</f>
        <v>0</v>
      </c>
      <c r="L32" s="32">
        <f>puntenberekening!R10</f>
        <v>0</v>
      </c>
      <c r="M32" s="32">
        <f>puntenberekening!U10</f>
        <v>0</v>
      </c>
      <c r="N32" s="32">
        <f>puntenberekening!X10</f>
        <v>0</v>
      </c>
      <c r="O32" s="32">
        <f>puntenberekening!AA10</f>
        <v>0</v>
      </c>
    </row>
    <row r="33" spans="1:15" s="24" customFormat="1" x14ac:dyDescent="0.3">
      <c r="A33" s="15" t="str">
        <f>puntenberekening!A18</f>
        <v>Janssens Fien</v>
      </c>
      <c r="B33" s="16" t="str">
        <f>puntenberekening!B18</f>
        <v>HCO</v>
      </c>
      <c r="C33" s="16">
        <f>puntenberekening!C18</f>
        <v>0</v>
      </c>
      <c r="D33" s="6">
        <f t="shared" si="0"/>
        <v>2</v>
      </c>
      <c r="E33" s="6">
        <f t="shared" si="1"/>
        <v>2</v>
      </c>
      <c r="F33" s="50">
        <f t="shared" si="2"/>
        <v>0</v>
      </c>
      <c r="G33" s="47">
        <f t="shared" si="3"/>
        <v>275</v>
      </c>
      <c r="H33" s="32">
        <f>puntenberekening!F18</f>
        <v>136</v>
      </c>
      <c r="I33" s="32">
        <f>puntenberekening!I18</f>
        <v>139</v>
      </c>
      <c r="J33" s="32">
        <f>puntenberekening!L18</f>
        <v>0</v>
      </c>
      <c r="K33" s="32">
        <f>puntenberekening!O18</f>
        <v>0</v>
      </c>
      <c r="L33" s="32">
        <f>puntenberekening!R18</f>
        <v>0</v>
      </c>
      <c r="M33" s="32">
        <f>puntenberekening!U18</f>
        <v>0</v>
      </c>
      <c r="N33" s="32">
        <f>puntenberekening!X18</f>
        <v>0</v>
      </c>
      <c r="O33" s="32">
        <f>puntenberekening!AA18</f>
        <v>0</v>
      </c>
    </row>
    <row r="34" spans="1:15" s="24" customFormat="1" x14ac:dyDescent="0.3">
      <c r="A34" s="15" t="str">
        <f>puntenberekening!A15</f>
        <v>Terryn Lana</v>
      </c>
      <c r="B34" s="16" t="str">
        <f>puntenberekening!B15</f>
        <v>AVR</v>
      </c>
      <c r="C34" s="16">
        <f>puntenberekening!C15</f>
        <v>0</v>
      </c>
      <c r="D34" s="6">
        <f t="shared" si="0"/>
        <v>2</v>
      </c>
      <c r="E34" s="6">
        <f t="shared" si="1"/>
        <v>2</v>
      </c>
      <c r="F34" s="50">
        <f t="shared" si="2"/>
        <v>0</v>
      </c>
      <c r="G34" s="47">
        <f t="shared" si="3"/>
        <v>275</v>
      </c>
      <c r="H34" s="32">
        <f>puntenberekening!F15</f>
        <v>147</v>
      </c>
      <c r="I34" s="32">
        <f>puntenberekening!I15</f>
        <v>0</v>
      </c>
      <c r="J34" s="32">
        <f>puntenberekening!L15</f>
        <v>128</v>
      </c>
      <c r="K34" s="32">
        <f>puntenberekening!O15</f>
        <v>0</v>
      </c>
      <c r="L34" s="32">
        <f>puntenberekening!R15</f>
        <v>0</v>
      </c>
      <c r="M34" s="32">
        <f>puntenberekening!U15</f>
        <v>0</v>
      </c>
      <c r="N34" s="32">
        <f>puntenberekening!X15</f>
        <v>0</v>
      </c>
      <c r="O34" s="32">
        <f>puntenberekening!AA15</f>
        <v>0</v>
      </c>
    </row>
    <row r="35" spans="1:15" s="24" customFormat="1" x14ac:dyDescent="0.3">
      <c r="A35" s="15" t="str">
        <f>puntenberekening!A49</f>
        <v>Claeys Nette</v>
      </c>
      <c r="B35" s="16" t="str">
        <f>puntenberekening!B49</f>
        <v>MACW</v>
      </c>
      <c r="C35" s="16">
        <f>puntenberekening!C49</f>
        <v>0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7">
        <f t="shared" si="3"/>
        <v>234</v>
      </c>
      <c r="H35" s="32">
        <f>puntenberekening!F49</f>
        <v>0</v>
      </c>
      <c r="I35" s="32">
        <f>puntenberekening!I49</f>
        <v>0</v>
      </c>
      <c r="J35" s="32">
        <f>puntenberekening!L49</f>
        <v>0</v>
      </c>
      <c r="K35" s="32">
        <f>puntenberekening!O49</f>
        <v>234</v>
      </c>
      <c r="L35" s="32">
        <f>puntenberekening!R49</f>
        <v>0</v>
      </c>
      <c r="M35" s="32">
        <f>puntenberekening!U49</f>
        <v>0</v>
      </c>
      <c r="N35" s="32">
        <f>puntenberekening!X49</f>
        <v>0</v>
      </c>
      <c r="O35" s="32">
        <f>puntenberekening!AA49</f>
        <v>0</v>
      </c>
    </row>
    <row r="36" spans="1:15" s="24" customFormat="1" x14ac:dyDescent="0.3">
      <c r="A36" s="15" t="str">
        <f>puntenberekening!A25</f>
        <v>Castermant Alyx</v>
      </c>
      <c r="B36" s="16" t="str">
        <f>puntenberekening!B25</f>
        <v>FLAC</v>
      </c>
      <c r="C36" s="16">
        <f>puntenberekening!C25</f>
        <v>0</v>
      </c>
      <c r="D36" s="6">
        <f t="shared" si="0"/>
        <v>2</v>
      </c>
      <c r="E36" s="6">
        <f t="shared" si="1"/>
        <v>2</v>
      </c>
      <c r="F36" s="50">
        <f t="shared" si="2"/>
        <v>0</v>
      </c>
      <c r="G36" s="47">
        <f t="shared" si="3"/>
        <v>224</v>
      </c>
      <c r="H36" s="32">
        <f>puntenberekening!F25</f>
        <v>104</v>
      </c>
      <c r="I36" s="32">
        <f>puntenberekening!I25</f>
        <v>120</v>
      </c>
      <c r="J36" s="32">
        <f>puntenberekening!L25</f>
        <v>0</v>
      </c>
      <c r="K36" s="32">
        <f>puntenberekening!O25</f>
        <v>0</v>
      </c>
      <c r="L36" s="32">
        <f>puntenberekening!R25</f>
        <v>0</v>
      </c>
      <c r="M36" s="32">
        <f>puntenberekening!U25</f>
        <v>0</v>
      </c>
      <c r="N36" s="32">
        <f>puntenberekening!X25</f>
        <v>0</v>
      </c>
      <c r="O36" s="32">
        <f>puntenberekening!AA25</f>
        <v>0</v>
      </c>
    </row>
    <row r="37" spans="1:15" s="24" customFormat="1" x14ac:dyDescent="0.3">
      <c r="A37" s="15" t="str">
        <f>puntenberekening!A24</f>
        <v>Lannoote Ninon</v>
      </c>
      <c r="B37" s="16" t="str">
        <f>puntenberekening!B24</f>
        <v>FLAC</v>
      </c>
      <c r="C37" s="16">
        <f>puntenberekening!C24</f>
        <v>0</v>
      </c>
      <c r="D37" s="6">
        <f t="shared" si="0"/>
        <v>2</v>
      </c>
      <c r="E37" s="6">
        <f t="shared" si="1"/>
        <v>2</v>
      </c>
      <c r="F37" s="50">
        <f t="shared" si="2"/>
        <v>0</v>
      </c>
      <c r="G37" s="47">
        <f t="shared" si="3"/>
        <v>218</v>
      </c>
      <c r="H37" s="32">
        <f>puntenberekening!F24</f>
        <v>108</v>
      </c>
      <c r="I37" s="32">
        <f>puntenberekening!I24</f>
        <v>110</v>
      </c>
      <c r="J37" s="32">
        <f>puntenberekening!L24</f>
        <v>0</v>
      </c>
      <c r="K37" s="32">
        <f>puntenberekening!O24</f>
        <v>0</v>
      </c>
      <c r="L37" s="32">
        <f>puntenberekening!R24</f>
        <v>0</v>
      </c>
      <c r="M37" s="32">
        <f>puntenberekening!U24</f>
        <v>0</v>
      </c>
      <c r="N37" s="32">
        <f>puntenberekening!X24</f>
        <v>0</v>
      </c>
      <c r="O37" s="32">
        <f>puntenberekening!AA24</f>
        <v>0</v>
      </c>
    </row>
    <row r="38" spans="1:15" s="24" customFormat="1" x14ac:dyDescent="0.3">
      <c r="A38" s="15" t="str">
        <f>puntenberekening!A23</f>
        <v>De Maet Eline</v>
      </c>
      <c r="B38" s="16" t="str">
        <f>puntenberekening!B23</f>
        <v>MACW</v>
      </c>
      <c r="C38" s="16">
        <f>puntenberekening!C23</f>
        <v>0</v>
      </c>
      <c r="D38" s="6">
        <f t="shared" si="0"/>
        <v>2</v>
      </c>
      <c r="E38" s="6">
        <f t="shared" si="1"/>
        <v>2</v>
      </c>
      <c r="F38" s="50">
        <f t="shared" si="2"/>
        <v>0</v>
      </c>
      <c r="G38" s="47">
        <f t="shared" si="3"/>
        <v>218</v>
      </c>
      <c r="H38" s="32">
        <f>puntenberekening!F23</f>
        <v>111</v>
      </c>
      <c r="I38" s="32">
        <f>puntenberekening!I23</f>
        <v>0</v>
      </c>
      <c r="J38" s="32">
        <f>puntenberekening!L23</f>
        <v>107</v>
      </c>
      <c r="K38" s="32">
        <f>puntenberekening!O23</f>
        <v>0</v>
      </c>
      <c r="L38" s="32">
        <f>puntenberekening!R23</f>
        <v>0</v>
      </c>
      <c r="M38" s="32">
        <f>puntenberekening!U23</f>
        <v>0</v>
      </c>
      <c r="N38" s="32">
        <f>puntenberekening!X23</f>
        <v>0</v>
      </c>
      <c r="O38" s="32">
        <f>puntenberekening!AA23</f>
        <v>0</v>
      </c>
    </row>
    <row r="39" spans="1:15" s="24" customFormat="1" x14ac:dyDescent="0.3">
      <c r="A39" s="15" t="str">
        <f>puntenberekening!A13</f>
        <v>Plaetevoet Laure</v>
      </c>
      <c r="B39" s="16" t="str">
        <f>puntenberekening!B13</f>
        <v>HCO</v>
      </c>
      <c r="C39" s="16">
        <f>puntenberekening!C13</f>
        <v>0</v>
      </c>
      <c r="D39" s="6">
        <f t="shared" si="0"/>
        <v>1</v>
      </c>
      <c r="E39" s="6">
        <f t="shared" si="1"/>
        <v>1</v>
      </c>
      <c r="F39" s="50">
        <f t="shared" si="2"/>
        <v>0</v>
      </c>
      <c r="G39" s="47">
        <f t="shared" si="3"/>
        <v>154</v>
      </c>
      <c r="H39" s="32">
        <f>puntenberekening!F13</f>
        <v>154</v>
      </c>
      <c r="I39" s="32">
        <f>puntenberekening!I13</f>
        <v>0</v>
      </c>
      <c r="J39" s="32">
        <f>puntenberekening!L13</f>
        <v>0</v>
      </c>
      <c r="K39" s="32">
        <f>puntenberekening!O13</f>
        <v>0</v>
      </c>
      <c r="L39" s="32">
        <f>puntenberekening!R13</f>
        <v>0</v>
      </c>
      <c r="M39" s="32">
        <f>puntenberekening!U13</f>
        <v>0</v>
      </c>
      <c r="N39" s="32">
        <f>puntenberekening!X13</f>
        <v>0</v>
      </c>
      <c r="O39" s="32">
        <f>puntenberekening!AA13</f>
        <v>0</v>
      </c>
    </row>
    <row r="40" spans="1:15" s="24" customFormat="1" x14ac:dyDescent="0.3">
      <c r="A40" s="15" t="str">
        <f>puntenberekening!A34</f>
        <v>Portier Nessa</v>
      </c>
      <c r="B40" s="16" t="str">
        <f>puntenberekening!B34</f>
        <v>HAC</v>
      </c>
      <c r="C40" s="16">
        <f>puntenberekening!C34</f>
        <v>0</v>
      </c>
      <c r="D40" s="16">
        <f t="shared" si="0"/>
        <v>1</v>
      </c>
      <c r="E40" s="6">
        <f t="shared" si="1"/>
        <v>1</v>
      </c>
      <c r="F40" s="50">
        <f t="shared" si="2"/>
        <v>0</v>
      </c>
      <c r="G40" s="47">
        <f t="shared" si="3"/>
        <v>152</v>
      </c>
      <c r="H40" s="32">
        <f>puntenberekening!F34</f>
        <v>0</v>
      </c>
      <c r="I40" s="32">
        <f>puntenberekening!I34</f>
        <v>152</v>
      </c>
      <c r="J40" s="32">
        <f>puntenberekening!L34</f>
        <v>0</v>
      </c>
      <c r="K40" s="32">
        <f>puntenberekening!O34</f>
        <v>0</v>
      </c>
      <c r="L40" s="32">
        <f>puntenberekening!R34</f>
        <v>0</v>
      </c>
      <c r="M40" s="32">
        <f>puntenberekening!U34</f>
        <v>0</v>
      </c>
      <c r="N40" s="32">
        <f>puntenberekening!X34</f>
        <v>0</v>
      </c>
      <c r="O40" s="32">
        <f>puntenberekening!AA34</f>
        <v>0</v>
      </c>
    </row>
    <row r="41" spans="1:15" s="24" customFormat="1" x14ac:dyDescent="0.3">
      <c r="A41" s="15" t="str">
        <f>puntenberekening!A14</f>
        <v>Vanhulsen Lana</v>
      </c>
      <c r="B41" s="16" t="str">
        <f>puntenberekening!B14</f>
        <v>AZW</v>
      </c>
      <c r="C41" s="16">
        <f>puntenberekening!C14</f>
        <v>0</v>
      </c>
      <c r="D41" s="16">
        <f t="shared" si="0"/>
        <v>1</v>
      </c>
      <c r="E41" s="6">
        <f t="shared" si="1"/>
        <v>1</v>
      </c>
      <c r="F41" s="50">
        <f t="shared" si="2"/>
        <v>0</v>
      </c>
      <c r="G41" s="47">
        <f t="shared" si="3"/>
        <v>150</v>
      </c>
      <c r="H41" s="32">
        <f>puntenberekening!F14</f>
        <v>150</v>
      </c>
      <c r="I41" s="32">
        <f>puntenberekening!I14</f>
        <v>0</v>
      </c>
      <c r="J41" s="32">
        <f>puntenberekening!L14</f>
        <v>0</v>
      </c>
      <c r="K41" s="32">
        <f>puntenberekening!O14</f>
        <v>0</v>
      </c>
      <c r="L41" s="32">
        <f>puntenberekening!R14</f>
        <v>0</v>
      </c>
      <c r="M41" s="32">
        <f>puntenberekening!U14</f>
        <v>0</v>
      </c>
      <c r="N41" s="32">
        <f>puntenberekening!X14</f>
        <v>0</v>
      </c>
      <c r="O41" s="32">
        <f>puntenberekening!AA14</f>
        <v>0</v>
      </c>
    </row>
    <row r="42" spans="1:15" s="24" customFormat="1" x14ac:dyDescent="0.3">
      <c r="A42" s="15" t="str">
        <f>puntenberekening!A16</f>
        <v>Van de Walle Lieke</v>
      </c>
      <c r="B42" s="16" t="str">
        <f>puntenberekening!B16</f>
        <v>AZW</v>
      </c>
      <c r="C42" s="16">
        <f>puntenberekening!C16</f>
        <v>0</v>
      </c>
      <c r="D42" s="6">
        <f t="shared" si="0"/>
        <v>1</v>
      </c>
      <c r="E42" s="6">
        <f t="shared" si="1"/>
        <v>1</v>
      </c>
      <c r="F42" s="50">
        <f t="shared" si="2"/>
        <v>0</v>
      </c>
      <c r="G42" s="47">
        <f t="shared" si="3"/>
        <v>143</v>
      </c>
      <c r="H42" s="32">
        <f>puntenberekening!F16</f>
        <v>143</v>
      </c>
      <c r="I42" s="32">
        <f>puntenberekening!I16</f>
        <v>0</v>
      </c>
      <c r="J42" s="32">
        <f>puntenberekening!L16</f>
        <v>0</v>
      </c>
      <c r="K42" s="32">
        <f>puntenberekening!O16</f>
        <v>0</v>
      </c>
      <c r="L42" s="32">
        <f>puntenberekening!R16</f>
        <v>0</v>
      </c>
      <c r="M42" s="32">
        <f>puntenberekening!U16</f>
        <v>0</v>
      </c>
      <c r="N42" s="32">
        <f>puntenberekening!X16</f>
        <v>0</v>
      </c>
      <c r="O42" s="32">
        <f>puntenberekening!AA16</f>
        <v>0</v>
      </c>
    </row>
    <row r="43" spans="1:15" s="24" customFormat="1" x14ac:dyDescent="0.3">
      <c r="A43" s="15" t="str">
        <f>puntenberekening!A38</f>
        <v>Benaets Lieke</v>
      </c>
      <c r="B43" s="16" t="str">
        <f>puntenberekening!B38</f>
        <v>HCO</v>
      </c>
      <c r="C43" s="16">
        <f>puntenberekening!C38</f>
        <v>0</v>
      </c>
      <c r="D43" s="6">
        <f t="shared" si="0"/>
        <v>1</v>
      </c>
      <c r="E43" s="6">
        <f t="shared" si="1"/>
        <v>1</v>
      </c>
      <c r="F43" s="50">
        <f t="shared" si="2"/>
        <v>0</v>
      </c>
      <c r="G43" s="47">
        <f t="shared" si="3"/>
        <v>130</v>
      </c>
      <c r="H43" s="32">
        <f>puntenberekening!F38</f>
        <v>0</v>
      </c>
      <c r="I43" s="32">
        <f>puntenberekening!I38</f>
        <v>130</v>
      </c>
      <c r="J43" s="32">
        <f>puntenberekening!L38</f>
        <v>0</v>
      </c>
      <c r="K43" s="32">
        <f>puntenberekening!O38</f>
        <v>0</v>
      </c>
      <c r="L43" s="32">
        <f>puntenberekening!R38</f>
        <v>0</v>
      </c>
      <c r="M43" s="32">
        <f>puntenberekening!U38</f>
        <v>0</v>
      </c>
      <c r="N43" s="32">
        <f>puntenberekening!X38</f>
        <v>0</v>
      </c>
      <c r="O43" s="32">
        <f>puntenberekening!AA38</f>
        <v>0</v>
      </c>
    </row>
    <row r="44" spans="1:15" s="24" customFormat="1" x14ac:dyDescent="0.3">
      <c r="A44" s="15" t="str">
        <f>puntenberekening!A19</f>
        <v>D'haene Yde</v>
      </c>
      <c r="B44" s="16" t="str">
        <f>puntenberekening!B19</f>
        <v>AZW</v>
      </c>
      <c r="C44" s="16">
        <f>puntenberekening!C19</f>
        <v>0</v>
      </c>
      <c r="D44" s="6">
        <f t="shared" si="0"/>
        <v>1</v>
      </c>
      <c r="E44" s="6">
        <f t="shared" si="1"/>
        <v>1</v>
      </c>
      <c r="F44" s="50">
        <f t="shared" si="2"/>
        <v>0</v>
      </c>
      <c r="G44" s="47">
        <f t="shared" si="3"/>
        <v>129</v>
      </c>
      <c r="H44" s="32">
        <f>puntenberekening!F19</f>
        <v>129</v>
      </c>
      <c r="I44" s="32">
        <f>puntenberekening!I19</f>
        <v>0</v>
      </c>
      <c r="J44" s="32">
        <f>puntenberekening!L19</f>
        <v>0</v>
      </c>
      <c r="K44" s="32">
        <f>puntenberekening!O19</f>
        <v>0</v>
      </c>
      <c r="L44" s="32">
        <f>puntenberekening!R19</f>
        <v>0</v>
      </c>
      <c r="M44" s="32">
        <f>puntenberekening!U19</f>
        <v>0</v>
      </c>
      <c r="N44" s="32">
        <f>puntenberekening!X19</f>
        <v>0</v>
      </c>
      <c r="O44" s="32">
        <f>puntenberekening!AA19</f>
        <v>0</v>
      </c>
    </row>
    <row r="45" spans="1:15" s="24" customFormat="1" x14ac:dyDescent="0.3">
      <c r="A45" s="15" t="str">
        <f>puntenberekening!A40</f>
        <v>Burke Louise</v>
      </c>
      <c r="B45" s="16" t="str">
        <f>puntenberekening!B40</f>
        <v>HCO</v>
      </c>
      <c r="C45" s="16">
        <f>puntenberekening!C40</f>
        <v>0</v>
      </c>
      <c r="D45" s="6">
        <f t="shared" si="0"/>
        <v>1</v>
      </c>
      <c r="E45" s="6">
        <f t="shared" si="1"/>
        <v>1</v>
      </c>
      <c r="F45" s="50">
        <f t="shared" si="2"/>
        <v>0</v>
      </c>
      <c r="G45" s="47">
        <f t="shared" si="3"/>
        <v>123</v>
      </c>
      <c r="H45" s="32">
        <f>puntenberekening!F40</f>
        <v>0</v>
      </c>
      <c r="I45" s="32">
        <f>puntenberekening!I40</f>
        <v>123</v>
      </c>
      <c r="J45" s="32">
        <f>puntenberekening!L40</f>
        <v>0</v>
      </c>
      <c r="K45" s="32">
        <f>puntenberekening!O40</f>
        <v>0</v>
      </c>
      <c r="L45" s="32">
        <f>puntenberekening!R40</f>
        <v>0</v>
      </c>
      <c r="M45" s="32">
        <f>puntenberekening!U40</f>
        <v>0</v>
      </c>
      <c r="N45" s="32">
        <f>puntenberekening!X40</f>
        <v>0</v>
      </c>
      <c r="O45" s="32">
        <f>puntenberekening!AA40</f>
        <v>0</v>
      </c>
    </row>
    <row r="46" spans="1:15" s="24" customFormat="1" x14ac:dyDescent="0.3">
      <c r="A46" s="15" t="str">
        <f>puntenberekening!A43</f>
        <v>Luyckx Zita</v>
      </c>
      <c r="B46" s="16" t="str">
        <f>puntenberekening!B43</f>
        <v>HAC</v>
      </c>
      <c r="C46" s="16">
        <f>puntenberekening!C43</f>
        <v>0</v>
      </c>
      <c r="D46" s="6">
        <f t="shared" si="0"/>
        <v>1</v>
      </c>
      <c r="E46" s="6">
        <f t="shared" si="1"/>
        <v>1</v>
      </c>
      <c r="F46" s="50">
        <f t="shared" si="2"/>
        <v>0</v>
      </c>
      <c r="G46" s="47">
        <f t="shared" si="3"/>
        <v>107</v>
      </c>
      <c r="H46" s="32">
        <f>puntenberekening!F43</f>
        <v>0</v>
      </c>
      <c r="I46" s="32">
        <f>puntenberekening!I43</f>
        <v>107</v>
      </c>
      <c r="J46" s="32">
        <f>puntenberekening!L43</f>
        <v>0</v>
      </c>
      <c r="K46" s="32">
        <f>puntenberekening!O43</f>
        <v>0</v>
      </c>
      <c r="L46" s="32">
        <f>puntenberekening!R43</f>
        <v>0</v>
      </c>
      <c r="M46" s="32">
        <f>puntenberekening!U43</f>
        <v>0</v>
      </c>
      <c r="N46" s="32">
        <f>puntenberekening!X43</f>
        <v>0</v>
      </c>
      <c r="O46" s="32">
        <f>puntenberekening!AA43</f>
        <v>0</v>
      </c>
    </row>
    <row r="47" spans="1:15" s="24" customFormat="1" x14ac:dyDescent="0.3">
      <c r="A47" s="15" t="str">
        <f>puntenberekening!A44</f>
        <v>Nshuti Aïda</v>
      </c>
      <c r="B47" s="16" t="str">
        <f>puntenberekening!B44</f>
        <v>HCO</v>
      </c>
      <c r="C47" s="16">
        <f>puntenberekening!C44</f>
        <v>0</v>
      </c>
      <c r="D47" s="16">
        <f t="shared" si="0"/>
        <v>1</v>
      </c>
      <c r="E47" s="6">
        <f t="shared" si="1"/>
        <v>1</v>
      </c>
      <c r="F47" s="50">
        <f t="shared" si="2"/>
        <v>0</v>
      </c>
      <c r="G47" s="47">
        <f t="shared" si="3"/>
        <v>104</v>
      </c>
      <c r="H47" s="32">
        <f>puntenberekening!F44</f>
        <v>0</v>
      </c>
      <c r="I47" s="32">
        <f>puntenberekening!I44</f>
        <v>104</v>
      </c>
      <c r="J47" s="32">
        <f>puntenberekening!L44</f>
        <v>0</v>
      </c>
      <c r="K47" s="32">
        <f>puntenberekening!O44</f>
        <v>0</v>
      </c>
      <c r="L47" s="32">
        <f>puntenberekening!R44</f>
        <v>0</v>
      </c>
      <c r="M47" s="32">
        <f>puntenberekening!U44</f>
        <v>0</v>
      </c>
      <c r="N47" s="32">
        <f>puntenberekening!X44</f>
        <v>0</v>
      </c>
      <c r="O47" s="32">
        <f>puntenberekening!AA44</f>
        <v>0</v>
      </c>
    </row>
    <row r="48" spans="1:15" s="24" customFormat="1" x14ac:dyDescent="0.3">
      <c r="A48" s="15" t="str">
        <f>puntenberekening!A26</f>
        <v>Feys Amelie</v>
      </c>
      <c r="B48" s="16" t="str">
        <f>puntenberekening!B26</f>
        <v>MACW</v>
      </c>
      <c r="C48" s="16">
        <f>puntenberekening!C26</f>
        <v>0</v>
      </c>
      <c r="D48" s="16">
        <f t="shared" si="0"/>
        <v>1</v>
      </c>
      <c r="E48" s="6">
        <f t="shared" si="1"/>
        <v>1</v>
      </c>
      <c r="F48" s="50">
        <f t="shared" si="2"/>
        <v>0</v>
      </c>
      <c r="G48" s="47">
        <f t="shared" si="3"/>
        <v>100</v>
      </c>
      <c r="H48" s="32">
        <f>puntenberekening!F26</f>
        <v>100</v>
      </c>
      <c r="I48" s="32">
        <f>puntenberekening!I26</f>
        <v>0</v>
      </c>
      <c r="J48" s="32">
        <f>puntenberekening!L26</f>
        <v>0</v>
      </c>
      <c r="K48" s="32">
        <f>puntenberekening!O26</f>
        <v>0</v>
      </c>
      <c r="L48" s="32">
        <f>puntenberekening!R26</f>
        <v>0</v>
      </c>
      <c r="M48" s="32">
        <f>puntenberekening!U26</f>
        <v>0</v>
      </c>
      <c r="N48" s="32">
        <f>puntenberekening!X26</f>
        <v>0</v>
      </c>
      <c r="O48" s="32">
        <f>puntenberekening!AA26</f>
        <v>0</v>
      </c>
    </row>
    <row r="49" spans="1:15" s="24" customFormat="1" x14ac:dyDescent="0.3">
      <c r="A49" s="15" t="str">
        <f>puntenberekening!A45</f>
        <v>Coopman Kyara</v>
      </c>
      <c r="B49" s="16" t="str">
        <f>puntenberekening!B45</f>
        <v>HCO</v>
      </c>
      <c r="C49" s="16">
        <f>puntenberekening!C45</f>
        <v>0</v>
      </c>
      <c r="D49" s="6">
        <f t="shared" si="0"/>
        <v>1</v>
      </c>
      <c r="E49" s="6">
        <f t="shared" si="1"/>
        <v>1</v>
      </c>
      <c r="F49" s="50">
        <f t="shared" si="2"/>
        <v>0</v>
      </c>
      <c r="G49" s="47">
        <f t="shared" si="3"/>
        <v>100</v>
      </c>
      <c r="H49" s="32">
        <f>puntenberekening!F45</f>
        <v>0</v>
      </c>
      <c r="I49" s="32">
        <f>puntenberekening!I45</f>
        <v>100</v>
      </c>
      <c r="J49" s="32">
        <f>puntenberekening!L45</f>
        <v>0</v>
      </c>
      <c r="K49" s="32">
        <f>puntenberekening!O45</f>
        <v>0</v>
      </c>
      <c r="L49" s="32">
        <f>puntenberekening!R45</f>
        <v>0</v>
      </c>
      <c r="M49" s="32">
        <f>puntenberekening!U45</f>
        <v>0</v>
      </c>
      <c r="N49" s="32">
        <f>puntenberekening!X45</f>
        <v>0</v>
      </c>
      <c r="O49" s="32">
        <f>puntenberekening!AA45</f>
        <v>0</v>
      </c>
    </row>
    <row r="50" spans="1:15" s="24" customFormat="1" x14ac:dyDescent="0.3">
      <c r="A50" s="15">
        <f>puntenberekening!A50</f>
        <v>0</v>
      </c>
      <c r="B50" s="16">
        <f>puntenberekening!B50</f>
        <v>0</v>
      </c>
      <c r="C50" s="16">
        <f>puntenberekening!C50</f>
        <v>0</v>
      </c>
      <c r="D50" s="6">
        <f t="shared" ref="D50:D64" si="4">COUNTIF(H50:O50, "&gt;0")</f>
        <v>0</v>
      </c>
      <c r="E50" s="6">
        <f t="shared" ref="E50:E64" si="5">COUNTIF(H50:M50, "&gt;0")</f>
        <v>0</v>
      </c>
      <c r="F50" s="50">
        <f t="shared" ref="F50:F64" si="6">IF(E50&gt;=6,100,0)</f>
        <v>0</v>
      </c>
      <c r="G50" s="47">
        <f t="shared" ref="G50:G64" si="7">SUM(LARGE(H50:AC50,1),LARGE(H50:AC50,2),LARGE(H50:AC50,3),LARGE(H50:AC50,4),LARGE(H50:AC50,5),F50)</f>
        <v>0</v>
      </c>
      <c r="H50" s="32">
        <f>puntenberekening!F50</f>
        <v>0</v>
      </c>
      <c r="I50" s="32">
        <f>puntenberekening!I50</f>
        <v>0</v>
      </c>
      <c r="J50" s="32">
        <f>puntenberekening!L50</f>
        <v>0</v>
      </c>
      <c r="K50" s="32">
        <f>puntenberekening!O50</f>
        <v>0</v>
      </c>
      <c r="L50" s="32">
        <f>puntenberekening!R50</f>
        <v>0</v>
      </c>
      <c r="M50" s="32">
        <f>puntenberekening!U50</f>
        <v>0</v>
      </c>
      <c r="N50" s="32">
        <f>puntenberekening!X50</f>
        <v>0</v>
      </c>
      <c r="O50" s="32">
        <f>puntenberekening!AA50</f>
        <v>0</v>
      </c>
    </row>
    <row r="51" spans="1:15" s="24" customFormat="1" x14ac:dyDescent="0.3">
      <c r="A51" s="15">
        <f>puntenberekening!A51</f>
        <v>0</v>
      </c>
      <c r="B51" s="16">
        <f>puntenberekening!B51</f>
        <v>0</v>
      </c>
      <c r="C51" s="16">
        <f>puntenberekening!C51</f>
        <v>0</v>
      </c>
      <c r="D51" s="6">
        <f t="shared" si="4"/>
        <v>0</v>
      </c>
      <c r="E51" s="6">
        <f t="shared" si="5"/>
        <v>0</v>
      </c>
      <c r="F51" s="50">
        <f t="shared" si="6"/>
        <v>0</v>
      </c>
      <c r="G51" s="47">
        <f t="shared" si="7"/>
        <v>0</v>
      </c>
      <c r="H51" s="32">
        <f>puntenberekening!F51</f>
        <v>0</v>
      </c>
      <c r="I51" s="32">
        <f>puntenberekening!I51</f>
        <v>0</v>
      </c>
      <c r="J51" s="32">
        <f>puntenberekening!L51</f>
        <v>0</v>
      </c>
      <c r="K51" s="32">
        <f>puntenberekening!O51</f>
        <v>0</v>
      </c>
      <c r="L51" s="32">
        <f>puntenberekening!R51</f>
        <v>0</v>
      </c>
      <c r="M51" s="32">
        <f>puntenberekening!U51</f>
        <v>0</v>
      </c>
      <c r="N51" s="32">
        <f>puntenberekening!X51</f>
        <v>0</v>
      </c>
      <c r="O51" s="32">
        <f>puntenberekening!AA51</f>
        <v>0</v>
      </c>
    </row>
    <row r="52" spans="1:15" x14ac:dyDescent="0.3">
      <c r="A52" s="15">
        <f>puntenberekening!A52</f>
        <v>0</v>
      </c>
      <c r="B52" s="16">
        <f>puntenberekening!B52</f>
        <v>0</v>
      </c>
      <c r="C52" s="16">
        <f>puntenberekening!C52</f>
        <v>0</v>
      </c>
      <c r="D52" s="6">
        <f t="shared" si="4"/>
        <v>0</v>
      </c>
      <c r="E52" s="6">
        <f t="shared" si="5"/>
        <v>0</v>
      </c>
      <c r="F52" s="50">
        <f t="shared" si="6"/>
        <v>0</v>
      </c>
      <c r="G52" s="47">
        <f t="shared" si="7"/>
        <v>0</v>
      </c>
      <c r="H52" s="32">
        <f>puntenberekening!F52</f>
        <v>0</v>
      </c>
      <c r="I52" s="32">
        <f>puntenberekening!I52</f>
        <v>0</v>
      </c>
      <c r="J52" s="32">
        <f>puntenberekening!L52</f>
        <v>0</v>
      </c>
      <c r="K52" s="32">
        <f>puntenberekening!O52</f>
        <v>0</v>
      </c>
      <c r="L52" s="32">
        <f>puntenberekening!R52</f>
        <v>0</v>
      </c>
      <c r="M52" s="32">
        <f>puntenberekening!U52</f>
        <v>0</v>
      </c>
      <c r="N52" s="32">
        <f>puntenberekening!X52</f>
        <v>0</v>
      </c>
      <c r="O52" s="32">
        <f>puntenberekening!AA52</f>
        <v>0</v>
      </c>
    </row>
    <row r="53" spans="1:15" s="24" customFormat="1" x14ac:dyDescent="0.3">
      <c r="A53" s="15">
        <f>puntenberekening!A53</f>
        <v>0</v>
      </c>
      <c r="B53" s="16">
        <f>puntenberekening!B53</f>
        <v>0</v>
      </c>
      <c r="C53" s="16">
        <f>puntenberekening!C53</f>
        <v>0</v>
      </c>
      <c r="D53" s="6">
        <f t="shared" si="4"/>
        <v>0</v>
      </c>
      <c r="E53" s="6">
        <f t="shared" si="5"/>
        <v>0</v>
      </c>
      <c r="F53" s="50">
        <f t="shared" si="6"/>
        <v>0</v>
      </c>
      <c r="G53" s="47">
        <f t="shared" si="7"/>
        <v>0</v>
      </c>
      <c r="H53" s="32">
        <f>puntenberekening!F53</f>
        <v>0</v>
      </c>
      <c r="I53" s="32">
        <f>puntenberekening!I53</f>
        <v>0</v>
      </c>
      <c r="J53" s="32">
        <f>puntenberekening!L53</f>
        <v>0</v>
      </c>
      <c r="K53" s="32">
        <f>puntenberekening!O53</f>
        <v>0</v>
      </c>
      <c r="L53" s="32">
        <f>puntenberekening!R53</f>
        <v>0</v>
      </c>
      <c r="M53" s="32">
        <f>puntenberekening!U53</f>
        <v>0</v>
      </c>
      <c r="N53" s="32">
        <f>puntenberekening!X53</f>
        <v>0</v>
      </c>
      <c r="O53" s="32">
        <f>puntenberekening!AA53</f>
        <v>0</v>
      </c>
    </row>
    <row r="54" spans="1:15" s="24" customFormat="1" x14ac:dyDescent="0.3">
      <c r="A54" s="15">
        <f>puntenberekening!A54</f>
        <v>0</v>
      </c>
      <c r="B54" s="16">
        <f>puntenberekening!B54</f>
        <v>0</v>
      </c>
      <c r="C54" s="16">
        <f>puntenberekening!C54</f>
        <v>0</v>
      </c>
      <c r="D54" s="6">
        <f t="shared" si="4"/>
        <v>0</v>
      </c>
      <c r="E54" s="6">
        <f t="shared" si="5"/>
        <v>0</v>
      </c>
      <c r="F54" s="50">
        <f t="shared" si="6"/>
        <v>0</v>
      </c>
      <c r="G54" s="47">
        <f t="shared" si="7"/>
        <v>0</v>
      </c>
      <c r="H54" s="32">
        <f>puntenberekening!F54</f>
        <v>0</v>
      </c>
      <c r="I54" s="32">
        <f>puntenberekening!I54</f>
        <v>0</v>
      </c>
      <c r="J54" s="32">
        <f>puntenberekening!L54</f>
        <v>0</v>
      </c>
      <c r="K54" s="32">
        <f>puntenberekening!O54</f>
        <v>0</v>
      </c>
      <c r="L54" s="32">
        <f>puntenberekening!R54</f>
        <v>0</v>
      </c>
      <c r="M54" s="32">
        <f>puntenberekening!U54</f>
        <v>0</v>
      </c>
      <c r="N54" s="32">
        <f>puntenberekening!X54</f>
        <v>0</v>
      </c>
      <c r="O54" s="32">
        <f>puntenberekening!AA54</f>
        <v>0</v>
      </c>
    </row>
    <row r="55" spans="1:15" s="24" customFormat="1" x14ac:dyDescent="0.3">
      <c r="A55" s="15">
        <f>puntenberekening!A55</f>
        <v>0</v>
      </c>
      <c r="B55" s="16">
        <f>puntenberekening!B55</f>
        <v>0</v>
      </c>
      <c r="C55" s="16">
        <f>puntenberekening!C55</f>
        <v>0</v>
      </c>
      <c r="D55" s="6">
        <f t="shared" si="4"/>
        <v>0</v>
      </c>
      <c r="E55" s="6">
        <f t="shared" si="5"/>
        <v>0</v>
      </c>
      <c r="F55" s="50">
        <f t="shared" si="6"/>
        <v>0</v>
      </c>
      <c r="G55" s="47">
        <f t="shared" si="7"/>
        <v>0</v>
      </c>
      <c r="H55" s="32">
        <f>puntenberekening!F55</f>
        <v>0</v>
      </c>
      <c r="I55" s="32">
        <f>puntenberekening!I55</f>
        <v>0</v>
      </c>
      <c r="J55" s="32">
        <f>puntenberekening!L55</f>
        <v>0</v>
      </c>
      <c r="K55" s="32">
        <f>puntenberekening!O55</f>
        <v>0</v>
      </c>
      <c r="L55" s="32">
        <f>puntenberekening!R55</f>
        <v>0</v>
      </c>
      <c r="M55" s="32">
        <f>puntenberekening!U55</f>
        <v>0</v>
      </c>
      <c r="N55" s="32">
        <f>puntenberekening!X55</f>
        <v>0</v>
      </c>
      <c r="O55" s="32">
        <f>puntenberekening!AA55</f>
        <v>0</v>
      </c>
    </row>
    <row r="56" spans="1:15" s="24" customFormat="1" x14ac:dyDescent="0.3">
      <c r="A56" s="15">
        <f>puntenberekening!A56</f>
        <v>0</v>
      </c>
      <c r="B56" s="16">
        <f>puntenberekening!B56</f>
        <v>0</v>
      </c>
      <c r="C56" s="16">
        <f>puntenberekening!C56</f>
        <v>0</v>
      </c>
      <c r="D56" s="6">
        <f t="shared" si="4"/>
        <v>0</v>
      </c>
      <c r="E56" s="6">
        <f t="shared" si="5"/>
        <v>0</v>
      </c>
      <c r="F56" s="50">
        <f t="shared" si="6"/>
        <v>0</v>
      </c>
      <c r="G56" s="47">
        <f t="shared" si="7"/>
        <v>0</v>
      </c>
      <c r="H56" s="32">
        <f>puntenberekening!F56</f>
        <v>0</v>
      </c>
      <c r="I56" s="32">
        <f>puntenberekening!I56</f>
        <v>0</v>
      </c>
      <c r="J56" s="32">
        <f>puntenberekening!L56</f>
        <v>0</v>
      </c>
      <c r="K56" s="32">
        <f>puntenberekening!O56</f>
        <v>0</v>
      </c>
      <c r="L56" s="32">
        <f>puntenberekening!R56</f>
        <v>0</v>
      </c>
      <c r="M56" s="32">
        <f>puntenberekening!U56</f>
        <v>0</v>
      </c>
      <c r="N56" s="32">
        <f>puntenberekening!X56</f>
        <v>0</v>
      </c>
      <c r="O56" s="32">
        <f>puntenberekening!AA56</f>
        <v>0</v>
      </c>
    </row>
    <row r="57" spans="1:15" s="24" customFormat="1" x14ac:dyDescent="0.3">
      <c r="A57" s="15">
        <f>puntenberekening!A57</f>
        <v>0</v>
      </c>
      <c r="B57" s="16">
        <f>puntenberekening!B57</f>
        <v>0</v>
      </c>
      <c r="C57" s="16">
        <f>puntenberekening!C57</f>
        <v>0</v>
      </c>
      <c r="D57" s="6">
        <f t="shared" si="4"/>
        <v>0</v>
      </c>
      <c r="E57" s="6">
        <f t="shared" si="5"/>
        <v>0</v>
      </c>
      <c r="F57" s="50">
        <f t="shared" si="6"/>
        <v>0</v>
      </c>
      <c r="G57" s="47">
        <f t="shared" si="7"/>
        <v>0</v>
      </c>
      <c r="H57" s="32">
        <f>puntenberekening!F57</f>
        <v>0</v>
      </c>
      <c r="I57" s="32">
        <f>puntenberekening!I57</f>
        <v>0</v>
      </c>
      <c r="J57" s="32">
        <f>puntenberekening!L57</f>
        <v>0</v>
      </c>
      <c r="K57" s="32">
        <f>puntenberekening!O57</f>
        <v>0</v>
      </c>
      <c r="L57" s="32">
        <f>puntenberekening!R57</f>
        <v>0</v>
      </c>
      <c r="M57" s="32">
        <f>puntenberekening!U57</f>
        <v>0</v>
      </c>
      <c r="N57" s="32">
        <f>puntenberekening!X57</f>
        <v>0</v>
      </c>
      <c r="O57" s="32">
        <f>puntenberekening!AA57</f>
        <v>0</v>
      </c>
    </row>
    <row r="58" spans="1:15" s="24" customFormat="1" x14ac:dyDescent="0.3">
      <c r="A58" s="15">
        <f>puntenberekening!A58</f>
        <v>0</v>
      </c>
      <c r="B58" s="16">
        <f>puntenberekening!B58</f>
        <v>0</v>
      </c>
      <c r="C58" s="16">
        <f>puntenberekening!C58</f>
        <v>0</v>
      </c>
      <c r="D58" s="6">
        <f t="shared" si="4"/>
        <v>0</v>
      </c>
      <c r="E58" s="6">
        <f t="shared" si="5"/>
        <v>0</v>
      </c>
      <c r="F58" s="50">
        <f t="shared" si="6"/>
        <v>0</v>
      </c>
      <c r="G58" s="47">
        <f t="shared" si="7"/>
        <v>0</v>
      </c>
      <c r="H58" s="32">
        <f>puntenberekening!F58</f>
        <v>0</v>
      </c>
      <c r="I58" s="32">
        <f>puntenberekening!I58</f>
        <v>0</v>
      </c>
      <c r="J58" s="32">
        <f>puntenberekening!L58</f>
        <v>0</v>
      </c>
      <c r="K58" s="32">
        <f>puntenberekening!O58</f>
        <v>0</v>
      </c>
      <c r="L58" s="32">
        <f>puntenberekening!R58</f>
        <v>0</v>
      </c>
      <c r="M58" s="32">
        <f>puntenberekening!U58</f>
        <v>0</v>
      </c>
      <c r="N58" s="32">
        <f>puntenberekening!X58</f>
        <v>0</v>
      </c>
      <c r="O58" s="32">
        <f>puntenberekening!AA58</f>
        <v>0</v>
      </c>
    </row>
    <row r="59" spans="1:15" x14ac:dyDescent="0.3">
      <c r="A59" s="15">
        <f>puntenberekening!A59</f>
        <v>0</v>
      </c>
      <c r="B59" s="16">
        <f>puntenberekening!B59</f>
        <v>0</v>
      </c>
      <c r="C59" s="16">
        <f>puntenberekening!C59</f>
        <v>0</v>
      </c>
      <c r="D59" s="6">
        <f t="shared" si="4"/>
        <v>0</v>
      </c>
      <c r="E59" s="6">
        <f t="shared" si="5"/>
        <v>0</v>
      </c>
      <c r="F59" s="50">
        <f t="shared" si="6"/>
        <v>0</v>
      </c>
      <c r="G59" s="47">
        <f t="shared" si="7"/>
        <v>0</v>
      </c>
      <c r="H59" s="32">
        <f>puntenberekening!F59</f>
        <v>0</v>
      </c>
      <c r="I59" s="32">
        <f>puntenberekening!I59</f>
        <v>0</v>
      </c>
      <c r="J59" s="32">
        <f>puntenberekening!L59</f>
        <v>0</v>
      </c>
      <c r="K59" s="32">
        <f>puntenberekening!O59</f>
        <v>0</v>
      </c>
      <c r="L59" s="32">
        <f>puntenberekening!R59</f>
        <v>0</v>
      </c>
      <c r="M59" s="32">
        <f>puntenberekening!U59</f>
        <v>0</v>
      </c>
      <c r="N59" s="32">
        <f>puntenberekening!X59</f>
        <v>0</v>
      </c>
      <c r="O59" s="32">
        <f>puntenberekening!AA59</f>
        <v>0</v>
      </c>
    </row>
    <row r="60" spans="1:15" s="24" customFormat="1" x14ac:dyDescent="0.3">
      <c r="A60" s="15">
        <f>puntenberekening!A60</f>
        <v>0</v>
      </c>
      <c r="B60" s="16">
        <f>puntenberekening!B60</f>
        <v>0</v>
      </c>
      <c r="C60" s="16">
        <f>puntenberekening!C60</f>
        <v>0</v>
      </c>
      <c r="D60" s="6">
        <f t="shared" si="4"/>
        <v>0</v>
      </c>
      <c r="E60" s="6">
        <f t="shared" si="5"/>
        <v>0</v>
      </c>
      <c r="F60" s="50">
        <f t="shared" si="6"/>
        <v>0</v>
      </c>
      <c r="G60" s="47">
        <f t="shared" si="7"/>
        <v>0</v>
      </c>
      <c r="H60" s="32">
        <f>puntenberekening!F60</f>
        <v>0</v>
      </c>
      <c r="I60" s="32">
        <f>puntenberekening!I60</f>
        <v>0</v>
      </c>
      <c r="J60" s="32">
        <f>puntenberekening!L60</f>
        <v>0</v>
      </c>
      <c r="K60" s="32">
        <f>puntenberekening!O60</f>
        <v>0</v>
      </c>
      <c r="L60" s="32">
        <f>puntenberekening!R60</f>
        <v>0</v>
      </c>
      <c r="M60" s="32">
        <f>puntenberekening!U60</f>
        <v>0</v>
      </c>
      <c r="N60" s="32">
        <f>puntenberekening!X60</f>
        <v>0</v>
      </c>
      <c r="O60" s="32">
        <f>puntenberekening!AA60</f>
        <v>0</v>
      </c>
    </row>
    <row r="61" spans="1:15" s="24" customFormat="1" x14ac:dyDescent="0.3">
      <c r="A61" s="15">
        <f>puntenberekening!A61</f>
        <v>0</v>
      </c>
      <c r="B61" s="16">
        <f>puntenberekening!B61</f>
        <v>0</v>
      </c>
      <c r="C61" s="16">
        <f>puntenberekening!C61</f>
        <v>0</v>
      </c>
      <c r="D61" s="6">
        <f t="shared" si="4"/>
        <v>0</v>
      </c>
      <c r="E61" s="6">
        <f t="shared" si="5"/>
        <v>0</v>
      </c>
      <c r="F61" s="50">
        <f t="shared" si="6"/>
        <v>0</v>
      </c>
      <c r="G61" s="47">
        <f t="shared" si="7"/>
        <v>0</v>
      </c>
      <c r="H61" s="32">
        <f>puntenberekening!F61</f>
        <v>0</v>
      </c>
      <c r="I61" s="32">
        <f>puntenberekening!I61</f>
        <v>0</v>
      </c>
      <c r="J61" s="32">
        <f>puntenberekening!L61</f>
        <v>0</v>
      </c>
      <c r="K61" s="32">
        <f>puntenberekening!O61</f>
        <v>0</v>
      </c>
      <c r="L61" s="32">
        <f>puntenberekening!R61</f>
        <v>0</v>
      </c>
      <c r="M61" s="32">
        <f>puntenberekening!U61</f>
        <v>0</v>
      </c>
      <c r="N61" s="32">
        <f>puntenberekening!X61</f>
        <v>0</v>
      </c>
      <c r="O61" s="32">
        <f>puntenberekening!AA61</f>
        <v>0</v>
      </c>
    </row>
    <row r="62" spans="1:15" s="24" customFormat="1" x14ac:dyDescent="0.3">
      <c r="A62" s="15">
        <f>puntenberekening!A62</f>
        <v>0</v>
      </c>
      <c r="B62" s="16">
        <f>puntenberekening!B62</f>
        <v>0</v>
      </c>
      <c r="C62" s="16">
        <f>puntenberekening!C62</f>
        <v>0</v>
      </c>
      <c r="D62" s="6">
        <f t="shared" si="4"/>
        <v>0</v>
      </c>
      <c r="E62" s="6">
        <f t="shared" si="5"/>
        <v>0</v>
      </c>
      <c r="F62" s="50">
        <f t="shared" si="6"/>
        <v>0</v>
      </c>
      <c r="G62" s="47">
        <f t="shared" si="7"/>
        <v>0</v>
      </c>
      <c r="H62" s="32">
        <f>puntenberekening!F62</f>
        <v>0</v>
      </c>
      <c r="I62" s="32">
        <f>puntenberekening!I62</f>
        <v>0</v>
      </c>
      <c r="J62" s="32">
        <f>puntenberekening!L62</f>
        <v>0</v>
      </c>
      <c r="K62" s="32">
        <f>puntenberekening!O62</f>
        <v>0</v>
      </c>
      <c r="L62" s="32">
        <f>puntenberekening!R62</f>
        <v>0</v>
      </c>
      <c r="M62" s="32">
        <f>puntenberekening!U62</f>
        <v>0</v>
      </c>
      <c r="N62" s="32">
        <f>puntenberekening!X62</f>
        <v>0</v>
      </c>
      <c r="O62" s="32">
        <f>puntenberekening!AA62</f>
        <v>0</v>
      </c>
    </row>
    <row r="63" spans="1:15" s="24" customFormat="1" x14ac:dyDescent="0.3">
      <c r="A63" s="15">
        <f>puntenberekening!A63</f>
        <v>0</v>
      </c>
      <c r="B63" s="16">
        <f>puntenberekening!B63</f>
        <v>0</v>
      </c>
      <c r="C63" s="16">
        <f>puntenberekening!C63</f>
        <v>0</v>
      </c>
      <c r="D63" s="6">
        <f t="shared" si="4"/>
        <v>0</v>
      </c>
      <c r="E63" s="6">
        <f t="shared" si="5"/>
        <v>0</v>
      </c>
      <c r="F63" s="50">
        <f t="shared" si="6"/>
        <v>0</v>
      </c>
      <c r="G63" s="47">
        <f t="shared" si="7"/>
        <v>0</v>
      </c>
      <c r="H63" s="32">
        <f>puntenberekening!F63</f>
        <v>0</v>
      </c>
      <c r="I63" s="32">
        <f>puntenberekening!I63</f>
        <v>0</v>
      </c>
      <c r="J63" s="32">
        <f>puntenberekening!L63</f>
        <v>0</v>
      </c>
      <c r="K63" s="32">
        <f>puntenberekening!O63</f>
        <v>0</v>
      </c>
      <c r="L63" s="32">
        <f>puntenberekening!R63</f>
        <v>0</v>
      </c>
      <c r="M63" s="32">
        <f>puntenberekening!U63</f>
        <v>0</v>
      </c>
      <c r="N63" s="32">
        <f>puntenberekening!X63</f>
        <v>0</v>
      </c>
      <c r="O63" s="32">
        <f>puntenberekening!AA63</f>
        <v>0</v>
      </c>
    </row>
    <row r="64" spans="1:15" s="24" customFormat="1" x14ac:dyDescent="0.3">
      <c r="A64" s="15">
        <f>puntenberekening!A64</f>
        <v>0</v>
      </c>
      <c r="B64" s="16">
        <f>puntenberekening!B64</f>
        <v>0</v>
      </c>
      <c r="C64" s="16">
        <f>puntenberekening!C64</f>
        <v>0</v>
      </c>
      <c r="D64" s="6">
        <f t="shared" si="4"/>
        <v>0</v>
      </c>
      <c r="E64" s="6">
        <f t="shared" si="5"/>
        <v>0</v>
      </c>
      <c r="F64" s="50">
        <f t="shared" si="6"/>
        <v>0</v>
      </c>
      <c r="G64" s="47">
        <f t="shared" si="7"/>
        <v>0</v>
      </c>
      <c r="H64" s="32">
        <f>puntenberekening!F64</f>
        <v>0</v>
      </c>
      <c r="I64" s="32">
        <f>puntenberekening!I64</f>
        <v>0</v>
      </c>
      <c r="J64" s="32">
        <f>puntenberekening!L64</f>
        <v>0</v>
      </c>
      <c r="K64" s="32">
        <f>puntenberekening!O64</f>
        <v>0</v>
      </c>
      <c r="L64" s="32">
        <f>puntenberekening!R64</f>
        <v>0</v>
      </c>
      <c r="M64" s="32">
        <f>puntenberekening!U64</f>
        <v>0</v>
      </c>
      <c r="N64" s="32">
        <f>puntenberekening!X64</f>
        <v>0</v>
      </c>
      <c r="O64" s="32">
        <f>puntenberekening!AA64</f>
        <v>0</v>
      </c>
    </row>
    <row r="65" spans="1:6" x14ac:dyDescent="0.3">
      <c r="A65" s="27"/>
      <c r="B65" s="27"/>
      <c r="C65" s="27"/>
      <c r="D65" s="27"/>
    </row>
    <row r="66" spans="1:6" x14ac:dyDescent="0.3">
      <c r="A66" s="27"/>
      <c r="B66" s="27"/>
      <c r="C66" s="27"/>
      <c r="D66" s="27"/>
    </row>
    <row r="67" spans="1:6" x14ac:dyDescent="0.3">
      <c r="A67" s="28"/>
      <c r="B67" s="28"/>
      <c r="C67" s="28"/>
      <c r="D67" s="28"/>
      <c r="E67" s="1"/>
      <c r="F67" s="26"/>
    </row>
    <row r="68" spans="1:6" x14ac:dyDescent="0.3">
      <c r="A68" s="27"/>
      <c r="B68" s="27"/>
      <c r="C68" s="27"/>
      <c r="D68" s="27"/>
    </row>
    <row r="69" spans="1:6" x14ac:dyDescent="0.3">
      <c r="A69" s="27"/>
      <c r="B69" s="27"/>
      <c r="C69" s="27"/>
      <c r="D69" s="27"/>
    </row>
    <row r="70" spans="1:6" x14ac:dyDescent="0.3">
      <c r="A70" s="27"/>
      <c r="B70" s="27"/>
      <c r="C70" s="27"/>
      <c r="D70" s="27"/>
    </row>
    <row r="71" spans="1:6" x14ac:dyDescent="0.3">
      <c r="A71" s="27"/>
      <c r="B71" s="27"/>
      <c r="C71" s="27"/>
      <c r="D71" s="27"/>
    </row>
    <row r="72" spans="1:6" x14ac:dyDescent="0.3">
      <c r="A72" s="27"/>
      <c r="B72" s="27"/>
      <c r="C72" s="27"/>
      <c r="D72" s="27"/>
    </row>
    <row r="73" spans="1:6" x14ac:dyDescent="0.3">
      <c r="A73" s="27"/>
      <c r="B73" s="27"/>
      <c r="C73" s="27"/>
      <c r="D73" s="27"/>
    </row>
    <row r="74" spans="1:6" x14ac:dyDescent="0.3">
      <c r="A74" s="27"/>
      <c r="B74" s="27"/>
      <c r="C74" s="27"/>
      <c r="D74" s="27"/>
    </row>
    <row r="75" spans="1:6" x14ac:dyDescent="0.3">
      <c r="A75" s="27"/>
      <c r="B75" s="27"/>
      <c r="C75" s="27"/>
      <c r="D75" s="27"/>
    </row>
    <row r="76" spans="1:6" x14ac:dyDescent="0.3">
      <c r="A76" s="27"/>
      <c r="B76" s="27"/>
      <c r="C76" s="27"/>
      <c r="D76" s="27"/>
    </row>
    <row r="77" spans="1:6" x14ac:dyDescent="0.3">
      <c r="A77" s="28"/>
      <c r="B77" s="28"/>
      <c r="C77" s="28"/>
      <c r="D77" s="28"/>
      <c r="E77" s="1"/>
      <c r="F77" s="26"/>
    </row>
    <row r="78" spans="1:6" x14ac:dyDescent="0.3">
      <c r="A78" s="27"/>
      <c r="B78" s="27"/>
      <c r="C78" s="27"/>
      <c r="D78" s="27"/>
    </row>
    <row r="79" spans="1:6" x14ac:dyDescent="0.3">
      <c r="A79" s="27"/>
      <c r="B79" s="27"/>
      <c r="C79" s="27"/>
      <c r="D79" s="27"/>
    </row>
    <row r="80" spans="1:6" x14ac:dyDescent="0.3">
      <c r="A80" s="27"/>
      <c r="B80" s="27"/>
      <c r="C80" s="27"/>
      <c r="D80" s="27"/>
    </row>
    <row r="81" spans="1:6" x14ac:dyDescent="0.3">
      <c r="A81" s="28"/>
      <c r="B81" s="28"/>
      <c r="C81" s="28"/>
      <c r="D81" s="28"/>
      <c r="E81" s="1"/>
      <c r="F81" s="26"/>
    </row>
    <row r="82" spans="1:6" x14ac:dyDescent="0.3">
      <c r="A82" s="27"/>
      <c r="B82" s="27"/>
      <c r="C82" s="27"/>
      <c r="D82" s="27"/>
    </row>
    <row r="83" spans="1:6" x14ac:dyDescent="0.3">
      <c r="A83" s="27"/>
      <c r="B83" s="27"/>
      <c r="C83" s="27"/>
      <c r="D83" s="27"/>
    </row>
    <row r="84" spans="1:6" x14ac:dyDescent="0.3">
      <c r="A84" s="27"/>
      <c r="B84" s="27"/>
      <c r="C84" s="27"/>
      <c r="D84" s="27"/>
    </row>
  </sheetData>
  <sortState ref="A3:O49">
    <sortCondition descending="1" ref="G3:G49"/>
  </sortState>
  <dataConsolidate/>
  <conditionalFormatting sqref="D2">
    <cfRule type="cellIs" dxfId="27" priority="11" operator="greaterThan">
      <formula>3</formula>
    </cfRule>
  </conditionalFormatting>
  <conditionalFormatting sqref="D1:D3">
    <cfRule type="cellIs" dxfId="26" priority="10" operator="greaterThan">
      <formula>3</formula>
    </cfRule>
  </conditionalFormatting>
  <conditionalFormatting sqref="D4:D64">
    <cfRule type="cellIs" dxfId="25" priority="6" operator="greaterThan">
      <formula>3</formula>
    </cfRule>
  </conditionalFormatting>
  <conditionalFormatting sqref="F3">
    <cfRule type="expression" dxfId="24" priority="3">
      <formula>$E$3=8</formula>
    </cfRule>
  </conditionalFormatting>
  <conditionalFormatting sqref="F4:F64">
    <cfRule type="expression" dxfId="23" priority="1">
      <formula>$E$3=8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4.33203125" style="24" customWidth="1"/>
    <col min="11" max="12" width="13.6640625" style="24" customWidth="1"/>
    <col min="13" max="13" width="14.88671875" style="24" customWidth="1"/>
    <col min="14" max="14" width="14.77734375" style="24" customWidth="1"/>
    <col min="15" max="15" width="19.3320312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18</v>
      </c>
      <c r="B1" s="42" t="s">
        <v>7</v>
      </c>
      <c r="C1" s="42" t="s">
        <v>8</v>
      </c>
      <c r="D1" s="43" t="s">
        <v>36</v>
      </c>
      <c r="E1" s="43" t="s">
        <v>33</v>
      </c>
      <c r="F1" s="51" t="s">
        <v>26</v>
      </c>
      <c r="G1" s="44" t="s">
        <v>20</v>
      </c>
      <c r="H1" s="45" t="s">
        <v>90</v>
      </c>
      <c r="I1" s="45" t="s">
        <v>91</v>
      </c>
      <c r="J1" s="45" t="s">
        <v>92</v>
      </c>
      <c r="K1" s="45" t="s">
        <v>108</v>
      </c>
      <c r="L1" s="45" t="s">
        <v>96</v>
      </c>
      <c r="M1" s="45" t="s">
        <v>109</v>
      </c>
      <c r="N1" s="45" t="s">
        <v>110</v>
      </c>
      <c r="O1" s="45" t="s">
        <v>111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puntenberekening!A69</f>
        <v>Dewulf Rotsaert Celine</v>
      </c>
      <c r="B3" s="15" t="str">
        <f>puntenberekening!B69</f>
        <v>ABAV</v>
      </c>
      <c r="C3" s="15">
        <f>puntenberekening!C69</f>
        <v>0</v>
      </c>
      <c r="D3" s="6">
        <f t="shared" ref="D3:D31" si="0">COUNTIF(H3:O3, "&gt;0")</f>
        <v>5</v>
      </c>
      <c r="E3" s="6">
        <f t="shared" ref="E3:E31" si="1">COUNTIF(H3:M3, "&gt;0")</f>
        <v>4</v>
      </c>
      <c r="F3" s="50">
        <f t="shared" ref="F3:F31" si="2">IF(E3&gt;=6,100,0)</f>
        <v>0</v>
      </c>
      <c r="G3" s="47">
        <f t="shared" ref="G3:G31" si="3">SUM(LARGE(H3:O3,1),LARGE(H3:O3,2),LARGE(H3:O3,3),LARGE(H3:O3,4),LARGE(H3:O3,5),F3)</f>
        <v>1048</v>
      </c>
      <c r="H3" s="32">
        <f>puntenberekening!F69</f>
        <v>185</v>
      </c>
      <c r="I3" s="32">
        <f>puntenberekening!I69</f>
        <v>0</v>
      </c>
      <c r="J3" s="32">
        <f>puntenberekening!L69</f>
        <v>0</v>
      </c>
      <c r="K3" s="32">
        <f>puntenberekening!O69</f>
        <v>255</v>
      </c>
      <c r="L3" s="32">
        <f>puntenberekening!R69</f>
        <v>193</v>
      </c>
      <c r="M3" s="32">
        <f>puntenberekening!U69</f>
        <v>183</v>
      </c>
      <c r="N3" s="32">
        <f>puntenberekening!X69</f>
        <v>0</v>
      </c>
      <c r="O3" s="32">
        <f>puntenberekening!AA69</f>
        <v>232</v>
      </c>
    </row>
    <row r="4" spans="1:21" x14ac:dyDescent="0.3">
      <c r="A4" s="15" t="str">
        <f>puntenberekening!A70</f>
        <v>Dewaele Helena</v>
      </c>
      <c r="B4" s="15" t="str">
        <f>puntenberekening!B70</f>
        <v>AZW</v>
      </c>
      <c r="C4" s="15">
        <f>puntenberekening!C70</f>
        <v>0</v>
      </c>
      <c r="D4" s="6">
        <f t="shared" si="0"/>
        <v>5</v>
      </c>
      <c r="E4" s="6">
        <f t="shared" si="1"/>
        <v>4</v>
      </c>
      <c r="F4" s="50">
        <f t="shared" si="2"/>
        <v>0</v>
      </c>
      <c r="G4" s="47">
        <f t="shared" si="3"/>
        <v>974</v>
      </c>
      <c r="H4" s="32">
        <f>puntenberekening!F70</f>
        <v>179</v>
      </c>
      <c r="I4" s="32">
        <f>puntenberekening!I70</f>
        <v>0</v>
      </c>
      <c r="J4" s="32">
        <f>puntenberekening!L70</f>
        <v>161</v>
      </c>
      <c r="K4" s="32">
        <f>puntenberekening!O70</f>
        <v>235</v>
      </c>
      <c r="L4" s="32">
        <f>puntenberekening!R70</f>
        <v>0</v>
      </c>
      <c r="M4" s="32">
        <f>puntenberekening!U70</f>
        <v>189</v>
      </c>
      <c r="N4" s="32">
        <f>puntenberekening!X70</f>
        <v>0</v>
      </c>
      <c r="O4" s="32">
        <f>puntenberekening!AA70</f>
        <v>210</v>
      </c>
    </row>
    <row r="5" spans="1:21" x14ac:dyDescent="0.3">
      <c r="A5" s="15" t="str">
        <f>puntenberekening!A75</f>
        <v>Dever Amber</v>
      </c>
      <c r="B5" s="15" t="str">
        <f>puntenberekening!B75</f>
        <v>FLAC</v>
      </c>
      <c r="C5" s="15">
        <f>puntenberekening!C75</f>
        <v>0</v>
      </c>
      <c r="D5" s="6">
        <f t="shared" si="0"/>
        <v>8</v>
      </c>
      <c r="E5" s="6">
        <f t="shared" si="1"/>
        <v>6</v>
      </c>
      <c r="F5" s="50">
        <f t="shared" si="2"/>
        <v>100</v>
      </c>
      <c r="G5" s="47">
        <f t="shared" si="3"/>
        <v>962</v>
      </c>
      <c r="H5" s="32">
        <f>puntenberekening!F75</f>
        <v>137</v>
      </c>
      <c r="I5" s="32">
        <f>puntenberekening!I75</f>
        <v>153</v>
      </c>
      <c r="J5" s="32">
        <f>puntenberekening!L75</f>
        <v>122</v>
      </c>
      <c r="K5" s="32">
        <f>puntenberekening!O75</f>
        <v>222</v>
      </c>
      <c r="L5" s="32">
        <f>puntenberekening!R75</f>
        <v>158</v>
      </c>
      <c r="M5" s="32">
        <f>puntenberekening!U75</f>
        <v>142</v>
      </c>
      <c r="N5" s="32">
        <f>puntenberekening!X75</f>
        <v>151</v>
      </c>
      <c r="O5" s="32">
        <f>puntenberekening!AA75</f>
        <v>178</v>
      </c>
    </row>
    <row r="6" spans="1:21" x14ac:dyDescent="0.3">
      <c r="A6" s="15" t="str">
        <f>puntenberekening!A71</f>
        <v>Busschaert Ilona</v>
      </c>
      <c r="B6" s="15" t="str">
        <f>puntenberekening!B71</f>
        <v>FLAC</v>
      </c>
      <c r="C6" s="15">
        <f>puntenberekening!C71</f>
        <v>0</v>
      </c>
      <c r="D6" s="6">
        <f t="shared" si="0"/>
        <v>7</v>
      </c>
      <c r="E6" s="6">
        <f t="shared" si="1"/>
        <v>5</v>
      </c>
      <c r="F6" s="50">
        <f t="shared" si="2"/>
        <v>0</v>
      </c>
      <c r="G6" s="47">
        <f t="shared" si="3"/>
        <v>873</v>
      </c>
      <c r="H6" s="32">
        <f>puntenberekening!F71</f>
        <v>164</v>
      </c>
      <c r="I6" s="32">
        <f>puntenberekening!I71</f>
        <v>179</v>
      </c>
      <c r="J6" s="32">
        <f>puntenberekening!L71</f>
        <v>143</v>
      </c>
      <c r="K6" s="32">
        <f>puntenberekening!O71</f>
        <v>0</v>
      </c>
      <c r="L6" s="32">
        <f>puntenberekening!R71</f>
        <v>165</v>
      </c>
      <c r="M6" s="32">
        <f>puntenberekening!U71</f>
        <v>159</v>
      </c>
      <c r="N6" s="32">
        <f>puntenberekening!X71</f>
        <v>167</v>
      </c>
      <c r="O6" s="32">
        <f>puntenberekening!AA71</f>
        <v>198</v>
      </c>
    </row>
    <row r="7" spans="1:21" x14ac:dyDescent="0.3">
      <c r="A7" s="15" t="str">
        <f>puntenberekening!A88</f>
        <v>Vandeputte Fran</v>
      </c>
      <c r="B7" s="15" t="str">
        <f>puntenberekening!B88</f>
        <v>FLAC</v>
      </c>
      <c r="C7" s="15">
        <f>puntenberekening!C88</f>
        <v>0</v>
      </c>
      <c r="D7" s="6">
        <f t="shared" si="0"/>
        <v>4</v>
      </c>
      <c r="E7" s="6">
        <f t="shared" si="1"/>
        <v>3</v>
      </c>
      <c r="F7" s="50">
        <f t="shared" si="2"/>
        <v>0</v>
      </c>
      <c r="G7" s="47">
        <f t="shared" si="3"/>
        <v>866</v>
      </c>
      <c r="H7" s="32">
        <f>puntenberekening!F88</f>
        <v>0</v>
      </c>
      <c r="I7" s="32">
        <f>puntenberekening!I88</f>
        <v>0</v>
      </c>
      <c r="J7" s="32">
        <f>puntenberekening!L88</f>
        <v>182</v>
      </c>
      <c r="K7" s="32">
        <f>puntenberekening!O88</f>
        <v>269</v>
      </c>
      <c r="L7" s="32">
        <f>puntenberekening!R88</f>
        <v>0</v>
      </c>
      <c r="M7" s="32">
        <f>puntenberekening!U88</f>
        <v>195</v>
      </c>
      <c r="N7" s="32">
        <f>puntenberekening!X88</f>
        <v>0</v>
      </c>
      <c r="O7" s="32">
        <f>puntenberekening!AA88</f>
        <v>220</v>
      </c>
    </row>
    <row r="8" spans="1:21" x14ac:dyDescent="0.3">
      <c r="A8" s="15" t="str">
        <f>puntenberekening!A78</f>
        <v>Desmedt Julie</v>
      </c>
      <c r="B8" s="15" t="str">
        <f>puntenberekening!B78</f>
        <v>FLAC</v>
      </c>
      <c r="C8" s="15">
        <f>puntenberekening!C78</f>
        <v>0</v>
      </c>
      <c r="D8" s="6">
        <f t="shared" si="0"/>
        <v>7</v>
      </c>
      <c r="E8" s="6">
        <f t="shared" si="1"/>
        <v>6</v>
      </c>
      <c r="F8" s="50">
        <f t="shared" si="2"/>
        <v>100</v>
      </c>
      <c r="G8" s="47">
        <f t="shared" si="3"/>
        <v>857</v>
      </c>
      <c r="H8" s="32">
        <f>puntenberekening!F78</f>
        <v>122</v>
      </c>
      <c r="I8" s="32">
        <f>puntenberekening!I78</f>
        <v>132</v>
      </c>
      <c r="J8" s="32">
        <f>puntenberekening!L78</f>
        <v>114</v>
      </c>
      <c r="K8" s="32">
        <f>puntenberekening!O78</f>
        <v>195</v>
      </c>
      <c r="L8" s="32">
        <f>puntenberekening!R78</f>
        <v>136</v>
      </c>
      <c r="M8" s="32">
        <f>puntenberekening!U78</f>
        <v>136</v>
      </c>
      <c r="N8" s="32">
        <f>puntenberekening!X78</f>
        <v>0</v>
      </c>
      <c r="O8" s="32">
        <f>puntenberekening!AA78</f>
        <v>158</v>
      </c>
    </row>
    <row r="9" spans="1:21" x14ac:dyDescent="0.3">
      <c r="A9" s="15" t="str">
        <f>puntenberekening!A72</f>
        <v>Lietaert Bliss</v>
      </c>
      <c r="B9" s="15" t="str">
        <f>puntenberekening!B72</f>
        <v>FLAC</v>
      </c>
      <c r="C9" s="15">
        <f>puntenberekening!C72</f>
        <v>0</v>
      </c>
      <c r="D9" s="6">
        <f t="shared" si="0"/>
        <v>5</v>
      </c>
      <c r="E9" s="6">
        <f t="shared" si="1"/>
        <v>5</v>
      </c>
      <c r="F9" s="50">
        <f t="shared" si="2"/>
        <v>0</v>
      </c>
      <c r="G9" s="47">
        <f t="shared" si="3"/>
        <v>822</v>
      </c>
      <c r="H9" s="32">
        <f>puntenberekening!F72</f>
        <v>158</v>
      </c>
      <c r="I9" s="32">
        <f>puntenberekening!I72</f>
        <v>164</v>
      </c>
      <c r="J9" s="32">
        <f>puntenberekening!L72</f>
        <v>0</v>
      </c>
      <c r="K9" s="32">
        <f>puntenberekening!O72</f>
        <v>209</v>
      </c>
      <c r="L9" s="32">
        <f>puntenberekening!R72</f>
        <v>143</v>
      </c>
      <c r="M9" s="32">
        <f>puntenberekening!U72</f>
        <v>148</v>
      </c>
      <c r="N9" s="32">
        <f>puntenberekening!X72</f>
        <v>0</v>
      </c>
      <c r="O9" s="32">
        <f>puntenberekening!AA72</f>
        <v>0</v>
      </c>
    </row>
    <row r="10" spans="1:21" x14ac:dyDescent="0.3">
      <c r="A10" s="15" t="str">
        <f>puntenberekening!A73</f>
        <v>Segers Noor</v>
      </c>
      <c r="B10" s="15" t="str">
        <f>puntenberekening!B73</f>
        <v>OB</v>
      </c>
      <c r="C10" s="15">
        <f>puntenberekening!C73</f>
        <v>0</v>
      </c>
      <c r="D10" s="6">
        <f t="shared" si="0"/>
        <v>5</v>
      </c>
      <c r="E10" s="6">
        <f t="shared" si="1"/>
        <v>4</v>
      </c>
      <c r="F10" s="50">
        <f t="shared" si="2"/>
        <v>0</v>
      </c>
      <c r="G10" s="47">
        <f t="shared" si="3"/>
        <v>799</v>
      </c>
      <c r="H10" s="32">
        <f>puntenberekening!F73</f>
        <v>148</v>
      </c>
      <c r="I10" s="32">
        <f>puntenberekening!I73</f>
        <v>174</v>
      </c>
      <c r="J10" s="32">
        <f>puntenberekening!L73</f>
        <v>150</v>
      </c>
      <c r="K10" s="32">
        <f>puntenberekening!O73</f>
        <v>0</v>
      </c>
      <c r="L10" s="32">
        <f>puntenberekening!R73</f>
        <v>172</v>
      </c>
      <c r="M10" s="32">
        <f>puntenberekening!U73</f>
        <v>0</v>
      </c>
      <c r="N10" s="32">
        <f>puntenberekening!X73</f>
        <v>155</v>
      </c>
      <c r="O10" s="32">
        <f>puntenberekening!AA73</f>
        <v>0</v>
      </c>
    </row>
    <row r="11" spans="1:21" x14ac:dyDescent="0.3">
      <c r="A11" s="15" t="str">
        <f>puntenberekening!A81</f>
        <v>Cools Daglinde</v>
      </c>
      <c r="B11" s="15" t="str">
        <f>puntenberekening!B81</f>
        <v>AVR</v>
      </c>
      <c r="C11" s="15">
        <f>puntenberekening!C81</f>
        <v>0</v>
      </c>
      <c r="D11" s="6">
        <f t="shared" si="0"/>
        <v>4</v>
      </c>
      <c r="E11" s="6">
        <f t="shared" si="1"/>
        <v>2</v>
      </c>
      <c r="F11" s="50">
        <f t="shared" si="2"/>
        <v>0</v>
      </c>
      <c r="G11" s="47">
        <f t="shared" si="3"/>
        <v>753</v>
      </c>
      <c r="H11" s="32">
        <f>puntenberekening!F81</f>
        <v>0</v>
      </c>
      <c r="I11" s="32">
        <f>puntenberekening!I81</f>
        <v>158</v>
      </c>
      <c r="J11" s="32">
        <f>puntenberekening!L81</f>
        <v>0</v>
      </c>
      <c r="K11" s="32">
        <f>puntenberekening!O81</f>
        <v>0</v>
      </c>
      <c r="L11" s="32">
        <f>puntenberekening!R81</f>
        <v>0</v>
      </c>
      <c r="M11" s="32">
        <f>puntenberekening!U81</f>
        <v>171</v>
      </c>
      <c r="N11" s="32">
        <f>puntenberekening!X81</f>
        <v>186</v>
      </c>
      <c r="O11" s="32">
        <f>puntenberekening!AA81</f>
        <v>238</v>
      </c>
    </row>
    <row r="12" spans="1:21" x14ac:dyDescent="0.3">
      <c r="A12" s="15" t="str">
        <f>puntenberekening!A79</f>
        <v>Timperman Janica</v>
      </c>
      <c r="B12" s="15" t="str">
        <f>puntenberekening!B79</f>
        <v>FLAC</v>
      </c>
      <c r="C12" s="15">
        <f>puntenberekening!C79</f>
        <v>0</v>
      </c>
      <c r="D12" s="6">
        <f t="shared" si="0"/>
        <v>7</v>
      </c>
      <c r="E12" s="6">
        <f t="shared" si="1"/>
        <v>5</v>
      </c>
      <c r="F12" s="50">
        <f t="shared" si="2"/>
        <v>0</v>
      </c>
      <c r="G12" s="47">
        <f t="shared" si="3"/>
        <v>701</v>
      </c>
      <c r="H12" s="32">
        <f>puntenberekening!F79</f>
        <v>116</v>
      </c>
      <c r="I12" s="32">
        <f>puntenberekening!I79</f>
        <v>111</v>
      </c>
      <c r="J12" s="32">
        <f>puntenberekening!L79</f>
        <v>108</v>
      </c>
      <c r="K12" s="32">
        <f>puntenberekening!O79</f>
        <v>189</v>
      </c>
      <c r="L12" s="32">
        <f>puntenberekening!R79</f>
        <v>108</v>
      </c>
      <c r="M12" s="32">
        <f>puntenberekening!U79</f>
        <v>0</v>
      </c>
      <c r="N12" s="32">
        <f>puntenberekening!X79</f>
        <v>135</v>
      </c>
      <c r="O12" s="32">
        <f>puntenberekening!AA79</f>
        <v>150</v>
      </c>
    </row>
    <row r="13" spans="1:21" x14ac:dyDescent="0.3">
      <c r="A13" s="15" t="str">
        <f>puntenberekening!A83</f>
        <v>Dansercoer Louise</v>
      </c>
      <c r="B13" s="15" t="str">
        <f>puntenberekening!B83</f>
        <v>OB</v>
      </c>
      <c r="C13" s="15">
        <f>puntenberekening!C83</f>
        <v>0</v>
      </c>
      <c r="D13" s="6">
        <f t="shared" si="0"/>
        <v>4</v>
      </c>
      <c r="E13" s="6">
        <f t="shared" si="1"/>
        <v>3</v>
      </c>
      <c r="F13" s="50">
        <f t="shared" si="2"/>
        <v>0</v>
      </c>
      <c r="G13" s="47">
        <f t="shared" si="3"/>
        <v>632</v>
      </c>
      <c r="H13" s="32">
        <f>puntenberekening!F83</f>
        <v>0</v>
      </c>
      <c r="I13" s="32">
        <f>puntenberekening!I83</f>
        <v>143</v>
      </c>
      <c r="J13" s="32">
        <f>puntenberekening!L83</f>
        <v>119</v>
      </c>
      <c r="K13" s="32">
        <f>puntenberekening!O83</f>
        <v>215</v>
      </c>
      <c r="L13" s="32">
        <f>puntenberekening!R83</f>
        <v>0</v>
      </c>
      <c r="M13" s="32">
        <f>puntenberekening!U83</f>
        <v>0</v>
      </c>
      <c r="N13" s="32">
        <f>puntenberekening!X83</f>
        <v>0</v>
      </c>
      <c r="O13" s="32">
        <f>puntenberekening!AA83</f>
        <v>155</v>
      </c>
    </row>
    <row r="14" spans="1:21" x14ac:dyDescent="0.3">
      <c r="A14" s="15" t="str">
        <f>puntenberekening!A92</f>
        <v>Van Hecke Lore</v>
      </c>
      <c r="B14" s="15" t="str">
        <f>puntenberekening!B92</f>
        <v>AVMO</v>
      </c>
      <c r="C14" s="15">
        <f>puntenberekening!C92</f>
        <v>0</v>
      </c>
      <c r="D14" s="6">
        <f t="shared" si="0"/>
        <v>3</v>
      </c>
      <c r="E14" s="6">
        <f t="shared" si="1"/>
        <v>3</v>
      </c>
      <c r="F14" s="50">
        <f t="shared" si="2"/>
        <v>0</v>
      </c>
      <c r="G14" s="47">
        <f t="shared" si="3"/>
        <v>605</v>
      </c>
      <c r="H14" s="32">
        <f>puntenberekening!F92</f>
        <v>0</v>
      </c>
      <c r="I14" s="32">
        <f>puntenberekening!I92</f>
        <v>0</v>
      </c>
      <c r="J14" s="32">
        <f>puntenberekening!L92</f>
        <v>0</v>
      </c>
      <c r="K14" s="32">
        <f>puntenberekening!O92</f>
        <v>242</v>
      </c>
      <c r="L14" s="32">
        <f>puntenberekening!R92</f>
        <v>186</v>
      </c>
      <c r="M14" s="32">
        <f>puntenberekening!U92</f>
        <v>177</v>
      </c>
      <c r="N14" s="32">
        <f>puntenberekening!X92</f>
        <v>0</v>
      </c>
      <c r="O14" s="32">
        <f>puntenberekening!AA92</f>
        <v>0</v>
      </c>
    </row>
    <row r="15" spans="1:21" x14ac:dyDescent="0.3">
      <c r="A15" s="15" t="str">
        <f>puntenberekening!A77</f>
        <v>Breye Esmée</v>
      </c>
      <c r="B15" s="15" t="str">
        <f>puntenberekening!B77</f>
        <v>AZW</v>
      </c>
      <c r="C15" s="15">
        <f>puntenberekening!C77</f>
        <v>0</v>
      </c>
      <c r="D15" s="6">
        <f t="shared" si="0"/>
        <v>4</v>
      </c>
      <c r="E15" s="6">
        <f t="shared" si="1"/>
        <v>4</v>
      </c>
      <c r="F15" s="50">
        <f t="shared" si="2"/>
        <v>0</v>
      </c>
      <c r="G15" s="47">
        <f t="shared" si="3"/>
        <v>564</v>
      </c>
      <c r="H15" s="32">
        <f>puntenberekening!F77</f>
        <v>127</v>
      </c>
      <c r="I15" s="32">
        <f>puntenberekening!I77</f>
        <v>0</v>
      </c>
      <c r="J15" s="32">
        <f>puntenberekening!L77</f>
        <v>111</v>
      </c>
      <c r="K15" s="32">
        <f>puntenberekening!O77</f>
        <v>202</v>
      </c>
      <c r="L15" s="32">
        <f>puntenberekening!R77</f>
        <v>0</v>
      </c>
      <c r="M15" s="32">
        <f>puntenberekening!U77</f>
        <v>124</v>
      </c>
      <c r="N15" s="32">
        <f>puntenberekening!X77</f>
        <v>0</v>
      </c>
      <c r="O15" s="32">
        <f>puntenberekening!AA77</f>
        <v>0</v>
      </c>
    </row>
    <row r="16" spans="1:21" x14ac:dyDescent="0.3">
      <c r="A16" s="15" t="str">
        <f>puntenberekening!A74</f>
        <v>Verdonck Stien</v>
      </c>
      <c r="B16" s="15" t="str">
        <f>puntenberekening!B74</f>
        <v>FLAC</v>
      </c>
      <c r="C16" s="15">
        <f>puntenberekening!C74</f>
        <v>0</v>
      </c>
      <c r="D16" s="6">
        <f t="shared" si="0"/>
        <v>4</v>
      </c>
      <c r="E16" s="6">
        <f t="shared" si="1"/>
        <v>4</v>
      </c>
      <c r="F16" s="50">
        <f t="shared" si="2"/>
        <v>0</v>
      </c>
      <c r="G16" s="47">
        <f t="shared" si="3"/>
        <v>548</v>
      </c>
      <c r="H16" s="32">
        <f>puntenberekening!F74</f>
        <v>143</v>
      </c>
      <c r="I16" s="32">
        <f>puntenberekening!I74</f>
        <v>169</v>
      </c>
      <c r="J16" s="32">
        <f>puntenberekening!L74</f>
        <v>124</v>
      </c>
      <c r="K16" s="32">
        <f>puntenberekening!O74</f>
        <v>0</v>
      </c>
      <c r="L16" s="32">
        <f>puntenberekening!R74</f>
        <v>0</v>
      </c>
      <c r="M16" s="32">
        <f>puntenberekening!U74</f>
        <v>112</v>
      </c>
      <c r="N16" s="32">
        <f>puntenberekening!X74</f>
        <v>0</v>
      </c>
      <c r="O16" s="32">
        <f>puntenberekening!AA74</f>
        <v>0</v>
      </c>
    </row>
    <row r="17" spans="1:15" x14ac:dyDescent="0.3">
      <c r="A17" s="15" t="str">
        <f>puntenberekening!A91</f>
        <v>Deroo Marylise</v>
      </c>
      <c r="B17" s="15" t="str">
        <f>puntenberekening!B91</f>
        <v>FLAC</v>
      </c>
      <c r="C17" s="15">
        <f>puntenberekening!C91</f>
        <v>0</v>
      </c>
      <c r="D17" s="6">
        <f t="shared" si="0"/>
        <v>4</v>
      </c>
      <c r="E17" s="6">
        <f t="shared" si="1"/>
        <v>4</v>
      </c>
      <c r="F17" s="50">
        <f t="shared" si="2"/>
        <v>0</v>
      </c>
      <c r="G17" s="47">
        <f t="shared" si="3"/>
        <v>482</v>
      </c>
      <c r="H17" s="32">
        <f>puntenberekening!F91</f>
        <v>0</v>
      </c>
      <c r="I17" s="32">
        <f>puntenberekening!I91</f>
        <v>0</v>
      </c>
      <c r="J17" s="32">
        <f>puntenberekening!L91</f>
        <v>100</v>
      </c>
      <c r="K17" s="32">
        <f>puntenberekening!O91</f>
        <v>182</v>
      </c>
      <c r="L17" s="32">
        <f>puntenberekening!R91</f>
        <v>100</v>
      </c>
      <c r="M17" s="32">
        <f>puntenberekening!U91</f>
        <v>100</v>
      </c>
      <c r="N17" s="32">
        <f>puntenberekening!X91</f>
        <v>0</v>
      </c>
      <c r="O17" s="32">
        <f>puntenberekening!AA91</f>
        <v>0</v>
      </c>
    </row>
    <row r="18" spans="1:15" x14ac:dyDescent="0.3">
      <c r="A18" s="15" t="str">
        <f>puntenberekening!A68</f>
        <v>Minnebo Lotte</v>
      </c>
      <c r="B18" s="15" t="str">
        <f>puntenberekening!B68</f>
        <v>OB</v>
      </c>
      <c r="C18" s="15">
        <f>puntenberekening!C68</f>
        <v>0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7">
        <f t="shared" si="3"/>
        <v>457</v>
      </c>
      <c r="H18" s="32">
        <f>puntenberekening!F68</f>
        <v>195</v>
      </c>
      <c r="I18" s="32">
        <f>puntenberekening!I68</f>
        <v>0</v>
      </c>
      <c r="J18" s="32">
        <f>puntenberekening!L68</f>
        <v>0</v>
      </c>
      <c r="K18" s="32">
        <f>puntenberekening!O68</f>
        <v>262</v>
      </c>
      <c r="L18" s="32">
        <f>puntenberekening!R68</f>
        <v>0</v>
      </c>
      <c r="M18" s="32">
        <f>puntenberekening!U68</f>
        <v>0</v>
      </c>
      <c r="N18" s="32">
        <f>puntenberekening!X68</f>
        <v>0</v>
      </c>
      <c r="O18" s="32">
        <f>puntenberekening!AA68</f>
        <v>0</v>
      </c>
    </row>
    <row r="19" spans="1:15" x14ac:dyDescent="0.3">
      <c r="A19" s="15" t="str">
        <f>puntenberekening!A90</f>
        <v>Inghelbrecht Pauline</v>
      </c>
      <c r="B19" s="15" t="str">
        <f>puntenberekening!B90</f>
        <v>HAC</v>
      </c>
      <c r="C19" s="15">
        <f>puntenberekening!C90</f>
        <v>0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7">
        <f t="shared" si="3"/>
        <v>413</v>
      </c>
      <c r="H19" s="32">
        <f>puntenberekening!F90</f>
        <v>0</v>
      </c>
      <c r="I19" s="32">
        <f>puntenberekening!I90</f>
        <v>0</v>
      </c>
      <c r="J19" s="32">
        <f>puntenberekening!L90</f>
        <v>164</v>
      </c>
      <c r="K19" s="32">
        <f>puntenberekening!O90</f>
        <v>249</v>
      </c>
      <c r="L19" s="32">
        <f>puntenberekening!R90</f>
        <v>0</v>
      </c>
      <c r="M19" s="32">
        <f>puntenberekening!U90</f>
        <v>0</v>
      </c>
      <c r="N19" s="32">
        <f>puntenberekening!X90</f>
        <v>0</v>
      </c>
      <c r="O19" s="32">
        <f>puntenberekening!AA90</f>
        <v>0</v>
      </c>
    </row>
    <row r="20" spans="1:15" x14ac:dyDescent="0.3">
      <c r="A20" s="15" t="str">
        <f>puntenberekening!A76</f>
        <v>Keyngnaert Geike</v>
      </c>
      <c r="B20" s="15" t="str">
        <f>puntenberekening!B76</f>
        <v>FLAC</v>
      </c>
      <c r="C20" s="15">
        <f>puntenberekening!C76</f>
        <v>0</v>
      </c>
      <c r="D20" s="6">
        <f t="shared" si="0"/>
        <v>3</v>
      </c>
      <c r="E20" s="6">
        <f t="shared" si="1"/>
        <v>3</v>
      </c>
      <c r="F20" s="50">
        <f t="shared" si="2"/>
        <v>0</v>
      </c>
      <c r="G20" s="47">
        <f t="shared" si="3"/>
        <v>384</v>
      </c>
      <c r="H20" s="32">
        <f>puntenberekening!F76</f>
        <v>132</v>
      </c>
      <c r="I20" s="32">
        <f>puntenberekening!I76</f>
        <v>137</v>
      </c>
      <c r="J20" s="32">
        <f>puntenberekening!L76</f>
        <v>0</v>
      </c>
      <c r="K20" s="32">
        <f>puntenberekening!O76</f>
        <v>0</v>
      </c>
      <c r="L20" s="32">
        <f>puntenberekening!R76</f>
        <v>115</v>
      </c>
      <c r="M20" s="32">
        <f>puntenberekening!U76</f>
        <v>0</v>
      </c>
      <c r="N20" s="32">
        <f>puntenberekening!X76</f>
        <v>0</v>
      </c>
      <c r="O20" s="32">
        <f>puntenberekening!AA76</f>
        <v>0</v>
      </c>
    </row>
    <row r="21" spans="1:15" x14ac:dyDescent="0.3">
      <c r="A21" s="15" t="str">
        <f>puntenberekening!A89</f>
        <v>Schollaert Shanaya</v>
      </c>
      <c r="B21" s="15" t="str">
        <f>puntenberekening!B89</f>
        <v>AVR</v>
      </c>
      <c r="C21" s="15">
        <f>puntenberekening!C89</f>
        <v>0</v>
      </c>
      <c r="D21" s="6">
        <f t="shared" si="0"/>
        <v>2</v>
      </c>
      <c r="E21" s="6">
        <f t="shared" si="1"/>
        <v>1</v>
      </c>
      <c r="F21" s="50">
        <f t="shared" si="2"/>
        <v>0</v>
      </c>
      <c r="G21" s="47">
        <f t="shared" si="3"/>
        <v>359</v>
      </c>
      <c r="H21" s="32">
        <f>puntenberekening!F89</f>
        <v>0</v>
      </c>
      <c r="I21" s="32">
        <f>puntenberekening!I89</f>
        <v>0</v>
      </c>
      <c r="J21" s="32">
        <f>puntenberekening!L89</f>
        <v>179</v>
      </c>
      <c r="K21" s="32">
        <f>puntenberekening!O89</f>
        <v>0</v>
      </c>
      <c r="L21" s="32">
        <f>puntenberekening!R89</f>
        <v>0</v>
      </c>
      <c r="M21" s="32">
        <f>puntenberekening!U89</f>
        <v>0</v>
      </c>
      <c r="N21" s="32">
        <f>puntenberekening!X89</f>
        <v>180</v>
      </c>
      <c r="O21" s="32">
        <f>puntenberekening!AA89</f>
        <v>0</v>
      </c>
    </row>
    <row r="22" spans="1:15" x14ac:dyDescent="0.3">
      <c r="A22" s="15" t="str">
        <f>puntenberekening!A87</f>
        <v>Deschepper Lotte</v>
      </c>
      <c r="B22" s="15" t="str">
        <f>puntenberekening!B87</f>
        <v>ACB</v>
      </c>
      <c r="C22" s="15">
        <f>puntenberekening!C87</f>
        <v>0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275</v>
      </c>
      <c r="H22" s="32">
        <f>puntenberekening!F87</f>
        <v>0</v>
      </c>
      <c r="I22" s="32">
        <f>puntenberekening!I87</f>
        <v>100</v>
      </c>
      <c r="J22" s="32">
        <f>puntenberekening!L87</f>
        <v>0</v>
      </c>
      <c r="K22" s="32">
        <f>puntenberekening!O87</f>
        <v>175</v>
      </c>
      <c r="L22" s="32">
        <f>puntenberekening!R87</f>
        <v>0</v>
      </c>
      <c r="M22" s="32">
        <f>puntenberekening!U87</f>
        <v>0</v>
      </c>
      <c r="N22" s="32">
        <f>puntenberekening!X87</f>
        <v>0</v>
      </c>
      <c r="O22" s="32">
        <f>puntenberekening!AA87</f>
        <v>0</v>
      </c>
    </row>
    <row r="23" spans="1:15" x14ac:dyDescent="0.3">
      <c r="A23" s="15" t="str">
        <f>puntenberekening!A94</f>
        <v>Serlet Elien</v>
      </c>
      <c r="B23" s="15" t="str">
        <f>puntenberekening!B94</f>
        <v>FLAC</v>
      </c>
      <c r="C23" s="15">
        <f>puntenberekening!C94</f>
        <v>0</v>
      </c>
      <c r="D23" s="6">
        <f t="shared" si="0"/>
        <v>2</v>
      </c>
      <c r="E23" s="6">
        <f t="shared" si="1"/>
        <v>2</v>
      </c>
      <c r="F23" s="50">
        <f t="shared" si="2"/>
        <v>0</v>
      </c>
      <c r="G23" s="47">
        <f t="shared" si="3"/>
        <v>252</v>
      </c>
      <c r="H23" s="32">
        <f>puntenberekening!F94</f>
        <v>0</v>
      </c>
      <c r="I23" s="32">
        <f>puntenberekening!I94</f>
        <v>0</v>
      </c>
      <c r="J23" s="32">
        <f>puntenberekening!L94</f>
        <v>0</v>
      </c>
      <c r="K23" s="32">
        <f>puntenberekening!O94</f>
        <v>0</v>
      </c>
      <c r="L23" s="32">
        <f>puntenberekening!R94</f>
        <v>122</v>
      </c>
      <c r="M23" s="32">
        <f>puntenberekening!U94</f>
        <v>130</v>
      </c>
      <c r="N23" s="32">
        <f>puntenberekening!X94</f>
        <v>0</v>
      </c>
      <c r="O23" s="32">
        <f>puntenberekening!AA94</f>
        <v>0</v>
      </c>
    </row>
    <row r="24" spans="1:15" x14ac:dyDescent="0.3">
      <c r="A24" s="15" t="str">
        <f>puntenberekening!A96</f>
        <v>Debouver Ilona</v>
      </c>
      <c r="B24" s="15" t="str">
        <f>puntenberekening!B96</f>
        <v>AVMO</v>
      </c>
      <c r="C24" s="15">
        <f>puntenberekening!C96</f>
        <v>0</v>
      </c>
      <c r="D24" s="6">
        <f t="shared" si="0"/>
        <v>1</v>
      </c>
      <c r="E24" s="6">
        <f t="shared" si="1"/>
        <v>0</v>
      </c>
      <c r="F24" s="50">
        <f t="shared" si="2"/>
        <v>0</v>
      </c>
      <c r="G24" s="47">
        <f t="shared" si="3"/>
        <v>248</v>
      </c>
      <c r="H24" s="32">
        <f>puntenberekening!F96</f>
        <v>0</v>
      </c>
      <c r="I24" s="32">
        <f>puntenberekening!I96</f>
        <v>0</v>
      </c>
      <c r="J24" s="32">
        <f>puntenberekening!L96</f>
        <v>0</v>
      </c>
      <c r="K24" s="32">
        <f>puntenberekening!O96</f>
        <v>0</v>
      </c>
      <c r="L24" s="32">
        <f>puntenberekening!R96</f>
        <v>0</v>
      </c>
      <c r="M24" s="32">
        <f>puntenberekening!U96</f>
        <v>0</v>
      </c>
      <c r="N24" s="32">
        <f>puntenberekening!X96</f>
        <v>0</v>
      </c>
      <c r="O24" s="32">
        <f>puntenberekening!AA96</f>
        <v>248</v>
      </c>
    </row>
    <row r="25" spans="1:15" x14ac:dyDescent="0.3">
      <c r="A25" s="15" t="str">
        <f>puntenberekening!A93</f>
        <v>Tanghe Margot</v>
      </c>
      <c r="B25" s="15" t="str">
        <f>puntenberekening!B93</f>
        <v>AVMO</v>
      </c>
      <c r="C25" s="15">
        <f>puntenberekening!C93</f>
        <v>0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229</v>
      </c>
      <c r="H25" s="32">
        <f>puntenberekening!F93</f>
        <v>0</v>
      </c>
      <c r="I25" s="32">
        <f>puntenberekening!I93</f>
        <v>0</v>
      </c>
      <c r="J25" s="32">
        <f>puntenberekening!L93</f>
        <v>0</v>
      </c>
      <c r="K25" s="32">
        <f>puntenberekening!O93</f>
        <v>229</v>
      </c>
      <c r="L25" s="32">
        <f>puntenberekening!R93</f>
        <v>0</v>
      </c>
      <c r="M25" s="32">
        <f>puntenberekening!U93</f>
        <v>0</v>
      </c>
      <c r="N25" s="32">
        <f>puntenberekening!X93</f>
        <v>0</v>
      </c>
      <c r="O25" s="32">
        <f>puntenberekening!AA93</f>
        <v>0</v>
      </c>
    </row>
    <row r="26" spans="1:15" x14ac:dyDescent="0.3">
      <c r="A26" s="15" t="str">
        <f>puntenberekening!A82</f>
        <v>Mol Renée</v>
      </c>
      <c r="B26" s="15" t="str">
        <f>puntenberekening!B82</f>
        <v>KKS</v>
      </c>
      <c r="C26" s="15">
        <f>puntenberekening!C82</f>
        <v>0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7">
        <f t="shared" si="3"/>
        <v>148</v>
      </c>
      <c r="H26" s="32">
        <f>puntenberekening!F82</f>
        <v>0</v>
      </c>
      <c r="I26" s="32">
        <f>puntenberekening!I82</f>
        <v>148</v>
      </c>
      <c r="J26" s="32">
        <f>puntenberekening!L82</f>
        <v>0</v>
      </c>
      <c r="K26" s="32">
        <f>puntenberekening!O82</f>
        <v>0</v>
      </c>
      <c r="L26" s="32">
        <f>puntenberekening!R82</f>
        <v>0</v>
      </c>
      <c r="M26" s="32">
        <f>puntenberekening!U82</f>
        <v>0</v>
      </c>
      <c r="N26" s="32">
        <f>puntenberekening!X82</f>
        <v>0</v>
      </c>
      <c r="O26" s="32">
        <f>puntenberekening!AA82</f>
        <v>0</v>
      </c>
    </row>
    <row r="27" spans="1:15" x14ac:dyDescent="0.3">
      <c r="A27" s="15" t="str">
        <f>puntenberekening!A84</f>
        <v>Mazijn Elena</v>
      </c>
      <c r="B27" s="15" t="str">
        <f>puntenberekening!B84</f>
        <v>HCO</v>
      </c>
      <c r="C27" s="15">
        <f>puntenberekening!C84</f>
        <v>0</v>
      </c>
      <c r="D27" s="1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122</v>
      </c>
      <c r="H27" s="32">
        <f>puntenberekening!F84</f>
        <v>0</v>
      </c>
      <c r="I27" s="32">
        <f>puntenberekening!I84</f>
        <v>122</v>
      </c>
      <c r="J27" s="32">
        <f>puntenberekening!L84</f>
        <v>0</v>
      </c>
      <c r="K27" s="32">
        <f>puntenberekening!O84</f>
        <v>0</v>
      </c>
      <c r="L27" s="32">
        <f>puntenberekening!R84</f>
        <v>0</v>
      </c>
      <c r="M27" s="32">
        <f>puntenberekening!U84</f>
        <v>0</v>
      </c>
      <c r="N27" s="32">
        <f>puntenberekening!X84</f>
        <v>0</v>
      </c>
      <c r="O27" s="32">
        <f>puntenberekening!AA84</f>
        <v>0</v>
      </c>
    </row>
    <row r="28" spans="1:15" x14ac:dyDescent="0.3">
      <c r="A28" s="15" t="str">
        <f>puntenberekening!A85</f>
        <v>Loose Ine</v>
      </c>
      <c r="B28" s="15" t="str">
        <f>puntenberekening!B85</f>
        <v>HCO</v>
      </c>
      <c r="C28" s="15">
        <f>puntenberekening!C85</f>
        <v>0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116</v>
      </c>
      <c r="H28" s="32">
        <f>puntenberekening!F85</f>
        <v>0</v>
      </c>
      <c r="I28" s="32">
        <f>puntenberekening!I85</f>
        <v>116</v>
      </c>
      <c r="J28" s="32">
        <f>puntenberekening!L85</f>
        <v>0</v>
      </c>
      <c r="K28" s="32">
        <f>puntenberekening!O85</f>
        <v>0</v>
      </c>
      <c r="L28" s="32">
        <f>puntenberekening!R85</f>
        <v>0</v>
      </c>
      <c r="M28" s="32">
        <f>puntenberekening!U85</f>
        <v>0</v>
      </c>
      <c r="N28" s="32">
        <f>puntenberekening!X85</f>
        <v>0</v>
      </c>
      <c r="O28" s="32">
        <f>puntenberekening!AA85</f>
        <v>0</v>
      </c>
    </row>
    <row r="29" spans="1:15" x14ac:dyDescent="0.3">
      <c r="A29" s="15" t="str">
        <f>puntenberekening!A80</f>
        <v>Haentjens Margot</v>
      </c>
      <c r="B29" s="15" t="str">
        <f>puntenberekening!B80</f>
        <v>AZW</v>
      </c>
      <c r="C29" s="15">
        <f>puntenberekening!C80</f>
        <v>0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106</v>
      </c>
      <c r="H29" s="32">
        <f>puntenberekening!F80</f>
        <v>106</v>
      </c>
      <c r="I29" s="32">
        <f>puntenberekening!I80</f>
        <v>0</v>
      </c>
      <c r="J29" s="32">
        <f>puntenberekening!L80</f>
        <v>0</v>
      </c>
      <c r="K29" s="32">
        <f>puntenberekening!O80</f>
        <v>0</v>
      </c>
      <c r="L29" s="32">
        <f>puntenberekening!R80</f>
        <v>0</v>
      </c>
      <c r="M29" s="32">
        <f>puntenberekening!U80</f>
        <v>0</v>
      </c>
      <c r="N29" s="32">
        <f>puntenberekening!X80</f>
        <v>0</v>
      </c>
      <c r="O29" s="32">
        <f>puntenberekening!AA80</f>
        <v>0</v>
      </c>
    </row>
    <row r="30" spans="1:15" x14ac:dyDescent="0.3">
      <c r="A30" s="15" t="str">
        <f>puntenberekening!A86</f>
        <v>Saint Germain Amelie</v>
      </c>
      <c r="B30" s="15" t="str">
        <f>puntenberekening!B86</f>
        <v>AVR</v>
      </c>
      <c r="C30" s="15">
        <f>puntenberekening!C86</f>
        <v>0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106</v>
      </c>
      <c r="H30" s="32">
        <f>puntenberekening!F86</f>
        <v>0</v>
      </c>
      <c r="I30" s="32">
        <f>puntenberekening!I86</f>
        <v>106</v>
      </c>
      <c r="J30" s="32">
        <f>puntenberekening!L86</f>
        <v>0</v>
      </c>
      <c r="K30" s="32">
        <f>puntenberekening!O86</f>
        <v>0</v>
      </c>
      <c r="L30" s="32">
        <f>puntenberekening!R86</f>
        <v>0</v>
      </c>
      <c r="M30" s="32">
        <f>puntenberekening!U86</f>
        <v>0</v>
      </c>
      <c r="N30" s="32">
        <f>puntenberekening!X86</f>
        <v>0</v>
      </c>
      <c r="O30" s="32">
        <f>puntenberekening!AA86</f>
        <v>0</v>
      </c>
    </row>
    <row r="31" spans="1:15" x14ac:dyDescent="0.3">
      <c r="A31" s="15" t="str">
        <f>puntenberekening!A95</f>
        <v>Gayse Iluna</v>
      </c>
      <c r="B31" s="15" t="str">
        <f>puntenberekening!B95</f>
        <v>FLAC</v>
      </c>
      <c r="C31" s="15">
        <f>puntenberekening!C95</f>
        <v>0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106</v>
      </c>
      <c r="H31" s="32">
        <f>puntenberekening!F95</f>
        <v>0</v>
      </c>
      <c r="I31" s="32">
        <f>puntenberekening!I95</f>
        <v>0</v>
      </c>
      <c r="J31" s="32">
        <f>puntenberekening!L95</f>
        <v>0</v>
      </c>
      <c r="K31" s="32">
        <f>puntenberekening!O95</f>
        <v>0</v>
      </c>
      <c r="L31" s="32">
        <f>puntenberekening!R95</f>
        <v>0</v>
      </c>
      <c r="M31" s="32">
        <f>puntenberekening!U95</f>
        <v>106</v>
      </c>
      <c r="N31" s="32">
        <f>puntenberekening!X95</f>
        <v>0</v>
      </c>
      <c r="O31" s="32">
        <f>puntenberekening!AA95</f>
        <v>0</v>
      </c>
    </row>
    <row r="32" spans="1:15" x14ac:dyDescent="0.3">
      <c r="A32" s="15">
        <f>puntenberekening!A97</f>
        <v>0</v>
      </c>
      <c r="B32" s="15">
        <f>puntenberekening!B97</f>
        <v>0</v>
      </c>
      <c r="C32" s="15">
        <f>puntenberekening!C97</f>
        <v>0</v>
      </c>
      <c r="D32" s="6">
        <f t="shared" ref="D32:D33" si="4">COUNTIF(H32:O32, "&gt;0")</f>
        <v>0</v>
      </c>
      <c r="E32" s="6">
        <f t="shared" ref="E32:E36" si="5">COUNTIF(H32:M32, "&gt;0")</f>
        <v>0</v>
      </c>
      <c r="F32" s="50">
        <f t="shared" ref="F32:F36" si="6">IF(E32&gt;=6,100,0)</f>
        <v>0</v>
      </c>
      <c r="G32" s="47">
        <f t="shared" ref="G32:G33" si="7">SUM(LARGE(H32:O32,1),LARGE(H32:O32,2),LARGE(H32:O32,3),LARGE(H32:O32,4),LARGE(H32:O32,5),F32)</f>
        <v>0</v>
      </c>
      <c r="H32" s="32">
        <f>puntenberekening!F97</f>
        <v>0</v>
      </c>
      <c r="I32" s="32">
        <f>puntenberekening!I97</f>
        <v>0</v>
      </c>
      <c r="J32" s="32">
        <f>puntenberekening!L97</f>
        <v>0</v>
      </c>
      <c r="K32" s="32">
        <f>puntenberekening!O97</f>
        <v>0</v>
      </c>
      <c r="L32" s="32">
        <f>puntenberekening!R97</f>
        <v>0</v>
      </c>
      <c r="M32" s="32">
        <f>puntenberekening!U97</f>
        <v>0</v>
      </c>
      <c r="N32" s="32">
        <f>puntenberekening!X97</f>
        <v>0</v>
      </c>
      <c r="O32" s="32">
        <f>puntenberekening!AA97</f>
        <v>0</v>
      </c>
    </row>
    <row r="33" spans="1:15" x14ac:dyDescent="0.3">
      <c r="A33" s="15">
        <f>puntenberekening!A98</f>
        <v>0</v>
      </c>
      <c r="B33" s="15">
        <f>puntenberekening!B98</f>
        <v>0</v>
      </c>
      <c r="C33" s="15">
        <f>puntenberekening!C98</f>
        <v>0</v>
      </c>
      <c r="D33" s="6">
        <f t="shared" si="4"/>
        <v>0</v>
      </c>
      <c r="E33" s="6">
        <f t="shared" si="5"/>
        <v>0</v>
      </c>
      <c r="F33" s="50">
        <f t="shared" si="6"/>
        <v>0</v>
      </c>
      <c r="G33" s="47">
        <f t="shared" si="7"/>
        <v>0</v>
      </c>
      <c r="H33" s="32">
        <f>puntenberekening!F98</f>
        <v>0</v>
      </c>
      <c r="I33" s="32">
        <f>puntenberekening!I98</f>
        <v>0</v>
      </c>
      <c r="J33" s="32">
        <f>puntenberekening!L98</f>
        <v>0</v>
      </c>
      <c r="K33" s="32">
        <f>puntenberekening!O98</f>
        <v>0</v>
      </c>
      <c r="L33" s="32">
        <f>puntenberekening!R98</f>
        <v>0</v>
      </c>
      <c r="M33" s="32">
        <f>puntenberekening!U98</f>
        <v>0</v>
      </c>
      <c r="N33" s="32">
        <f>puntenberekening!X98</f>
        <v>0</v>
      </c>
      <c r="O33" s="32">
        <f>puntenberekening!AA98</f>
        <v>0</v>
      </c>
    </row>
    <row r="34" spans="1:15" x14ac:dyDescent="0.3">
      <c r="A34" s="15">
        <f>puntenberekening!A99</f>
        <v>0</v>
      </c>
      <c r="B34" s="15">
        <f>puntenberekening!B99</f>
        <v>0</v>
      </c>
      <c r="C34" s="15">
        <f>puntenberekening!C99</f>
        <v>0</v>
      </c>
      <c r="D34" s="6">
        <f t="shared" ref="D34:D36" si="8">COUNTIF(H34:O34, "&gt;0")</f>
        <v>0</v>
      </c>
      <c r="E34" s="6">
        <f t="shared" si="5"/>
        <v>0</v>
      </c>
      <c r="F34" s="50">
        <f t="shared" si="6"/>
        <v>0</v>
      </c>
      <c r="G34" s="47">
        <f t="shared" ref="G34:G36" si="9">SUM(LARGE(H34:O34,1),LARGE(H34:O34,2),LARGE(H34:O34,3),LARGE(H34:O34,4),LARGE(H34:O34,5),F34)</f>
        <v>0</v>
      </c>
      <c r="H34" s="32">
        <f>puntenberekening!F99</f>
        <v>0</v>
      </c>
      <c r="I34" s="32">
        <f>puntenberekening!I99</f>
        <v>0</v>
      </c>
      <c r="J34" s="32">
        <f>puntenberekening!L99</f>
        <v>0</v>
      </c>
      <c r="K34" s="32">
        <f>puntenberekening!O99</f>
        <v>0</v>
      </c>
      <c r="L34" s="32">
        <f>puntenberekening!R99</f>
        <v>0</v>
      </c>
      <c r="M34" s="32">
        <f>puntenberekening!U99</f>
        <v>0</v>
      </c>
      <c r="N34" s="32">
        <f>puntenberekening!X99</f>
        <v>0</v>
      </c>
      <c r="O34" s="32">
        <f>puntenberekening!AA99</f>
        <v>0</v>
      </c>
    </row>
    <row r="35" spans="1:15" x14ac:dyDescent="0.3">
      <c r="A35" s="15">
        <f>puntenberekening!A100</f>
        <v>0</v>
      </c>
      <c r="B35" s="15">
        <f>puntenberekening!B100</f>
        <v>0</v>
      </c>
      <c r="C35" s="15">
        <f>puntenberekening!C100</f>
        <v>0</v>
      </c>
      <c r="D35" s="6">
        <f t="shared" si="8"/>
        <v>0</v>
      </c>
      <c r="E35" s="6">
        <f t="shared" si="5"/>
        <v>0</v>
      </c>
      <c r="F35" s="50">
        <f t="shared" si="6"/>
        <v>0</v>
      </c>
      <c r="G35" s="47">
        <f t="shared" si="9"/>
        <v>0</v>
      </c>
      <c r="H35" s="32">
        <f>puntenberekening!F100</f>
        <v>0</v>
      </c>
      <c r="I35" s="32">
        <f>puntenberekening!I100</f>
        <v>0</v>
      </c>
      <c r="J35" s="32">
        <f>puntenberekening!L100</f>
        <v>0</v>
      </c>
      <c r="K35" s="32">
        <f>puntenberekening!O100</f>
        <v>0</v>
      </c>
      <c r="L35" s="32">
        <f>puntenberekening!R100</f>
        <v>0</v>
      </c>
      <c r="M35" s="32">
        <f>puntenberekening!U100</f>
        <v>0</v>
      </c>
      <c r="N35" s="32">
        <f>puntenberekening!X100</f>
        <v>0</v>
      </c>
      <c r="O35" s="32">
        <f>puntenberekening!AA100</f>
        <v>0</v>
      </c>
    </row>
    <row r="36" spans="1:15" x14ac:dyDescent="0.3">
      <c r="A36" s="15">
        <f>puntenberekening!A101</f>
        <v>0</v>
      </c>
      <c r="B36" s="15">
        <f>puntenberekening!B101</f>
        <v>0</v>
      </c>
      <c r="C36" s="15">
        <f>puntenberekening!C101</f>
        <v>0</v>
      </c>
      <c r="D36" s="6">
        <f t="shared" si="8"/>
        <v>0</v>
      </c>
      <c r="E36" s="6">
        <f t="shared" si="5"/>
        <v>0</v>
      </c>
      <c r="F36" s="50">
        <f t="shared" si="6"/>
        <v>0</v>
      </c>
      <c r="G36" s="47">
        <f t="shared" si="9"/>
        <v>0</v>
      </c>
      <c r="H36" s="32">
        <f>puntenberekening!F101</f>
        <v>0</v>
      </c>
      <c r="I36" s="32">
        <f>puntenberekening!I101</f>
        <v>0</v>
      </c>
      <c r="J36" s="32">
        <f>puntenberekening!L101</f>
        <v>0</v>
      </c>
      <c r="K36" s="32">
        <f>puntenberekening!O101</f>
        <v>0</v>
      </c>
      <c r="L36" s="32">
        <f>puntenberekening!R101</f>
        <v>0</v>
      </c>
      <c r="M36" s="32">
        <f>puntenberekening!U101</f>
        <v>0</v>
      </c>
      <c r="N36" s="32">
        <f>puntenberekening!X101</f>
        <v>0</v>
      </c>
      <c r="O36" s="32">
        <f>puntenberekening!AA101</f>
        <v>0</v>
      </c>
    </row>
    <row r="37" spans="1:15" x14ac:dyDescent="0.3">
      <c r="A37" s="15"/>
      <c r="B37" s="16"/>
      <c r="C37" s="16"/>
      <c r="D37" s="6"/>
      <c r="E37" s="6"/>
      <c r="F37" s="50"/>
      <c r="G37" s="47"/>
      <c r="H37" s="32"/>
      <c r="I37" s="32"/>
      <c r="J37" s="32"/>
      <c r="K37" s="32"/>
      <c r="L37" s="32"/>
      <c r="M37" s="32"/>
      <c r="N37" s="32"/>
      <c r="O37" s="32"/>
    </row>
    <row r="38" spans="1:15" x14ac:dyDescent="0.3">
      <c r="A38" s="15"/>
      <c r="B38" s="16"/>
      <c r="C38" s="16"/>
      <c r="D38" s="6"/>
      <c r="E38" s="6"/>
      <c r="F38" s="50"/>
      <c r="G38" s="47"/>
      <c r="H38" s="32"/>
      <c r="I38" s="32"/>
      <c r="J38" s="32"/>
      <c r="K38" s="32"/>
      <c r="L38" s="32"/>
      <c r="M38" s="32"/>
      <c r="N38" s="32"/>
      <c r="O38" s="32"/>
    </row>
    <row r="39" spans="1:15" ht="15" thickBot="1" x14ac:dyDescent="0.35">
      <c r="A39" s="30"/>
      <c r="B39" s="31"/>
      <c r="C39" s="31"/>
      <c r="D39" s="9"/>
      <c r="E39" s="9"/>
      <c r="F39" s="52"/>
      <c r="G39" s="48"/>
      <c r="H39" s="33"/>
      <c r="I39" s="33"/>
      <c r="J39" s="33"/>
      <c r="K39" s="33"/>
      <c r="L39" s="33"/>
      <c r="M39" s="33"/>
      <c r="N39" s="33"/>
      <c r="O39" s="33"/>
    </row>
    <row r="40" spans="1:15" x14ac:dyDescent="0.3">
      <c r="A40" s="28"/>
      <c r="B40" s="28"/>
      <c r="C40" s="28"/>
      <c r="D40" s="26"/>
      <c r="E40" s="26"/>
      <c r="F40" s="26"/>
    </row>
    <row r="41" spans="1:15" x14ac:dyDescent="0.3">
      <c r="A41" s="27"/>
      <c r="B41" s="27"/>
      <c r="C41" s="27"/>
    </row>
    <row r="42" spans="1:15" x14ac:dyDescent="0.3">
      <c r="A42" s="27"/>
      <c r="B42" s="27"/>
      <c r="C42" s="27"/>
    </row>
    <row r="43" spans="1:15" x14ac:dyDescent="0.3">
      <c r="A43" s="27"/>
      <c r="B43" s="27"/>
      <c r="C43" s="27"/>
    </row>
    <row r="44" spans="1:15" x14ac:dyDescent="0.3">
      <c r="A44" s="28"/>
      <c r="B44" s="28"/>
      <c r="C44" s="28"/>
      <c r="D44" s="26"/>
      <c r="E44" s="26"/>
      <c r="F44" s="26"/>
    </row>
    <row r="45" spans="1:15" x14ac:dyDescent="0.3">
      <c r="A45" s="27"/>
      <c r="B45" s="27"/>
      <c r="C45" s="27"/>
    </row>
    <row r="46" spans="1:15" x14ac:dyDescent="0.3">
      <c r="A46" s="28"/>
      <c r="B46" s="28"/>
      <c r="C46" s="28"/>
      <c r="D46" s="26"/>
      <c r="E46" s="26"/>
      <c r="F46" s="26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  <row r="58" spans="1:6" x14ac:dyDescent="0.3">
      <c r="A58" s="27"/>
      <c r="B58" s="27"/>
      <c r="C58" s="27"/>
    </row>
    <row r="59" spans="1:6" x14ac:dyDescent="0.3">
      <c r="A59" s="27"/>
      <c r="B59" s="27"/>
      <c r="C59" s="27"/>
    </row>
    <row r="60" spans="1:6" x14ac:dyDescent="0.3">
      <c r="A60" s="27"/>
      <c r="B60" s="27"/>
      <c r="C60" s="27"/>
    </row>
    <row r="61" spans="1:6" x14ac:dyDescent="0.3">
      <c r="A61" s="27"/>
      <c r="B61" s="27"/>
      <c r="C61" s="27"/>
    </row>
    <row r="62" spans="1:6" x14ac:dyDescent="0.3">
      <c r="A62" s="27"/>
      <c r="B62" s="27"/>
      <c r="C62" s="27"/>
    </row>
    <row r="63" spans="1:6" x14ac:dyDescent="0.3">
      <c r="A63" s="27"/>
      <c r="B63" s="27"/>
      <c r="C63" s="27"/>
    </row>
    <row r="64" spans="1:6" x14ac:dyDescent="0.3">
      <c r="A64" s="28"/>
      <c r="B64" s="28"/>
      <c r="C64" s="28"/>
      <c r="D64" s="26"/>
      <c r="E64" s="26"/>
      <c r="F64" s="26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8"/>
      <c r="B68" s="28"/>
      <c r="C68" s="28"/>
      <c r="D68" s="26"/>
      <c r="E68" s="26"/>
      <c r="F68" s="26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</sheetData>
  <sortState ref="A3:O31">
    <sortCondition descending="1" ref="G3:G31"/>
  </sortState>
  <conditionalFormatting sqref="D2 D37:D1048576">
    <cfRule type="cellIs" dxfId="22" priority="16" operator="greaterThan">
      <formula>3</formula>
    </cfRule>
  </conditionalFormatting>
  <conditionalFormatting sqref="D1:D3">
    <cfRule type="cellIs" dxfId="21" priority="15" operator="greaterThan">
      <formula>3</formula>
    </cfRule>
  </conditionalFormatting>
  <conditionalFormatting sqref="D4:D33">
    <cfRule type="cellIs" dxfId="20" priority="12" operator="greaterThan">
      <formula>3</formula>
    </cfRule>
  </conditionalFormatting>
  <conditionalFormatting sqref="F3">
    <cfRule type="expression" dxfId="19" priority="8">
      <formula>$E$3=8</formula>
    </cfRule>
  </conditionalFormatting>
  <conditionalFormatting sqref="D34">
    <cfRule type="cellIs" dxfId="18" priority="7" operator="greaterThan">
      <formula>3</formula>
    </cfRule>
  </conditionalFormatting>
  <conditionalFormatting sqref="D35">
    <cfRule type="cellIs" dxfId="17" priority="5" operator="greaterThan">
      <formula>3</formula>
    </cfRule>
  </conditionalFormatting>
  <conditionalFormatting sqref="D36">
    <cfRule type="cellIs" dxfId="16" priority="3" operator="greaterThan">
      <formula>3</formula>
    </cfRule>
  </conditionalFormatting>
  <conditionalFormatting sqref="F4:F36">
    <cfRule type="expression" dxfId="15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0.6640625" style="24" bestFit="1" customWidth="1"/>
    <col min="10" max="10" width="13.33203125" style="24" customWidth="1"/>
    <col min="11" max="11" width="13.6640625" style="24" customWidth="1"/>
    <col min="12" max="12" width="10.5546875" style="24" customWidth="1"/>
    <col min="13" max="13" width="13.6640625" style="24" customWidth="1"/>
    <col min="14" max="14" width="17.88671875" style="24" customWidth="1"/>
    <col min="15" max="15" width="21.1093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17</v>
      </c>
      <c r="B1" s="42" t="s">
        <v>7</v>
      </c>
      <c r="C1" s="42" t="s">
        <v>8</v>
      </c>
      <c r="D1" s="43" t="s">
        <v>35</v>
      </c>
      <c r="E1" s="43" t="s">
        <v>34</v>
      </c>
      <c r="F1" s="51" t="s">
        <v>26</v>
      </c>
      <c r="G1" s="44" t="s">
        <v>20</v>
      </c>
      <c r="H1" s="45" t="s">
        <v>90</v>
      </c>
      <c r="I1" s="45" t="s">
        <v>91</v>
      </c>
      <c r="J1" s="45" t="s">
        <v>92</v>
      </c>
      <c r="K1" s="45" t="s">
        <v>108</v>
      </c>
      <c r="L1" s="45" t="s">
        <v>96</v>
      </c>
      <c r="M1" s="45" t="s">
        <v>109</v>
      </c>
      <c r="N1" s="45" t="s">
        <v>110</v>
      </c>
      <c r="O1" s="45" t="s">
        <v>111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53"/>
      <c r="O2" s="36"/>
    </row>
    <row r="3" spans="1:21" x14ac:dyDescent="0.3">
      <c r="A3" s="15" t="str">
        <f>puntenberekening!A107</f>
        <v>Verbeke Julie</v>
      </c>
      <c r="B3" s="15" t="str">
        <f>puntenberekening!B107</f>
        <v>FLAC</v>
      </c>
      <c r="C3" s="15">
        <f>puntenberekening!C107</f>
        <v>0</v>
      </c>
      <c r="D3" s="6">
        <f t="shared" ref="D3:D16" si="0">COUNTIF(H3:O3, "&gt;0")</f>
        <v>5</v>
      </c>
      <c r="E3" s="6">
        <f t="shared" ref="E3:E16" si="1">COUNTIF(H3:M3, "&gt;0")</f>
        <v>4</v>
      </c>
      <c r="F3" s="50">
        <f t="shared" ref="F3:F16" si="2">IF(E3&gt;=6,100,0)</f>
        <v>0</v>
      </c>
      <c r="G3" s="47">
        <f t="shared" ref="G3:G11" si="3">SUM(LARGE(H3:AB3,1),LARGE(H3:AB3,2),LARGE(H3:AB3,3),LARGE(H3:AB3,4),LARGE(H3:AB3,5),F3)</f>
        <v>866</v>
      </c>
      <c r="H3" s="32">
        <f>puntenberekening!F107</f>
        <v>156</v>
      </c>
      <c r="I3" s="32">
        <f>puntenberekening!I107</f>
        <v>184</v>
      </c>
      <c r="J3" s="32">
        <f>puntenberekening!L107</f>
        <v>105</v>
      </c>
      <c r="K3" s="32">
        <f>puntenberekening!O107</f>
        <v>255</v>
      </c>
      <c r="L3" s="32">
        <f>puntenberekening!R107</f>
        <v>0</v>
      </c>
      <c r="M3" s="32">
        <f>puntenberekening!U107</f>
        <v>0</v>
      </c>
      <c r="N3" s="32">
        <f>puntenberekening!X107</f>
        <v>0</v>
      </c>
      <c r="O3" s="32">
        <f>puntenberekening!AA107</f>
        <v>166</v>
      </c>
    </row>
    <row r="4" spans="1:21" x14ac:dyDescent="0.3">
      <c r="A4" s="15" t="str">
        <f>puntenberekening!A106</f>
        <v xml:space="preserve">Desmet Febe </v>
      </c>
      <c r="B4" s="15" t="str">
        <f>puntenberekening!B106</f>
        <v>FLAC</v>
      </c>
      <c r="C4" s="15">
        <f>puntenberekening!C106</f>
        <v>0</v>
      </c>
      <c r="D4" s="6">
        <f t="shared" si="0"/>
        <v>4</v>
      </c>
      <c r="E4" s="6">
        <f t="shared" si="1"/>
        <v>4</v>
      </c>
      <c r="F4" s="50">
        <f t="shared" si="2"/>
        <v>0</v>
      </c>
      <c r="G4" s="47">
        <f t="shared" si="3"/>
        <v>714</v>
      </c>
      <c r="H4" s="32">
        <f>puntenberekening!F106</f>
        <v>167</v>
      </c>
      <c r="I4" s="32">
        <f>puntenberekening!I106</f>
        <v>167</v>
      </c>
      <c r="J4" s="32">
        <f>puntenberekening!L106</f>
        <v>0</v>
      </c>
      <c r="K4" s="32">
        <f>puntenberekening!O106</f>
        <v>235</v>
      </c>
      <c r="L4" s="32">
        <f>puntenberekening!R106</f>
        <v>0</v>
      </c>
      <c r="M4" s="32">
        <f>puntenberekening!U106</f>
        <v>145</v>
      </c>
      <c r="N4" s="32">
        <f>puntenberekening!X106</f>
        <v>0</v>
      </c>
      <c r="O4" s="32">
        <f>puntenberekening!AA106</f>
        <v>0</v>
      </c>
    </row>
    <row r="5" spans="1:21" x14ac:dyDescent="0.3">
      <c r="A5" s="15" t="str">
        <f>puntenberekening!A109</f>
        <v>Neuville Josephine</v>
      </c>
      <c r="B5" s="15" t="str">
        <f>puntenberekening!B109</f>
        <v>FLAC</v>
      </c>
      <c r="C5" s="15">
        <f>puntenberekening!C109</f>
        <v>0</v>
      </c>
      <c r="D5" s="6">
        <f t="shared" si="0"/>
        <v>4</v>
      </c>
      <c r="E5" s="6">
        <f t="shared" si="1"/>
        <v>4</v>
      </c>
      <c r="F5" s="50">
        <f t="shared" si="2"/>
        <v>0</v>
      </c>
      <c r="G5" s="47">
        <f t="shared" si="3"/>
        <v>558</v>
      </c>
      <c r="H5" s="32">
        <f>puntenberekening!F109</f>
        <v>134</v>
      </c>
      <c r="I5" s="32">
        <f>puntenberekening!I109</f>
        <v>134</v>
      </c>
      <c r="J5" s="32">
        <f>puntenberekening!L109</f>
        <v>0</v>
      </c>
      <c r="K5" s="32">
        <f>puntenberekening!O109</f>
        <v>0</v>
      </c>
      <c r="L5" s="32">
        <f>puntenberekening!R109</f>
        <v>167</v>
      </c>
      <c r="M5" s="32">
        <f>puntenberekening!U109</f>
        <v>123</v>
      </c>
      <c r="N5" s="32">
        <f>puntenberekening!X109</f>
        <v>0</v>
      </c>
      <c r="O5" s="32">
        <f>puntenberekening!AA109</f>
        <v>0</v>
      </c>
    </row>
    <row r="6" spans="1:21" x14ac:dyDescent="0.3">
      <c r="A6" s="15" t="str">
        <f>puntenberekening!A108</f>
        <v>Vanderwee Thalissa</v>
      </c>
      <c r="B6" s="15" t="str">
        <f>puntenberekening!B108</f>
        <v>MACW</v>
      </c>
      <c r="C6" s="15">
        <f>puntenberekening!C108</f>
        <v>0</v>
      </c>
      <c r="D6" s="6">
        <f t="shared" si="0"/>
        <v>3</v>
      </c>
      <c r="E6" s="6">
        <f t="shared" si="1"/>
        <v>3</v>
      </c>
      <c r="F6" s="50">
        <f t="shared" si="2"/>
        <v>0</v>
      </c>
      <c r="G6" s="47">
        <f t="shared" si="3"/>
        <v>500</v>
      </c>
      <c r="H6" s="32">
        <f>puntenberekening!F108</f>
        <v>145</v>
      </c>
      <c r="I6" s="32">
        <f>puntenberekening!I108</f>
        <v>0</v>
      </c>
      <c r="J6" s="32">
        <f>puntenberekening!L108</f>
        <v>0</v>
      </c>
      <c r="K6" s="32">
        <f>puntenberekening!O108</f>
        <v>215</v>
      </c>
      <c r="L6" s="32">
        <f>puntenberekening!R108</f>
        <v>140</v>
      </c>
      <c r="M6" s="32">
        <f>puntenberekening!U108</f>
        <v>0</v>
      </c>
      <c r="N6" s="32">
        <f>puntenberekening!X108</f>
        <v>0</v>
      </c>
      <c r="O6" s="32">
        <f>puntenberekening!AA108</f>
        <v>0</v>
      </c>
    </row>
    <row r="7" spans="1:21" x14ac:dyDescent="0.3">
      <c r="A7" s="15" t="str">
        <f>puntenberekening!A115</f>
        <v>Deroo Laurien</v>
      </c>
      <c r="B7" s="15" t="str">
        <f>puntenberekening!B115</f>
        <v>FLAC</v>
      </c>
      <c r="C7" s="15">
        <f>puntenberekening!C115</f>
        <v>0</v>
      </c>
      <c r="D7" s="6">
        <f t="shared" si="0"/>
        <v>4</v>
      </c>
      <c r="E7" s="6">
        <f t="shared" si="1"/>
        <v>4</v>
      </c>
      <c r="F7" s="50">
        <f t="shared" si="2"/>
        <v>0</v>
      </c>
      <c r="G7" s="47">
        <f t="shared" si="3"/>
        <v>475</v>
      </c>
      <c r="H7" s="32">
        <f>puntenberekening!F115</f>
        <v>0</v>
      </c>
      <c r="I7" s="32">
        <f>puntenberekening!I115</f>
        <v>0</v>
      </c>
      <c r="J7" s="32">
        <f>puntenberekening!L115</f>
        <v>100</v>
      </c>
      <c r="K7" s="32">
        <f>puntenberekening!O115</f>
        <v>175</v>
      </c>
      <c r="L7" s="32">
        <f>puntenberekening!R115</f>
        <v>100</v>
      </c>
      <c r="M7" s="32">
        <f>puntenberekening!U115</f>
        <v>100</v>
      </c>
      <c r="N7" s="32">
        <f>puntenberekening!X115</f>
        <v>0</v>
      </c>
      <c r="O7" s="32">
        <f>puntenberekening!AA115</f>
        <v>0</v>
      </c>
    </row>
    <row r="8" spans="1:21" x14ac:dyDescent="0.3">
      <c r="A8" s="15" t="str">
        <f>puntenberekening!A116</f>
        <v>Temmerman Adeline</v>
      </c>
      <c r="B8" s="15" t="str">
        <f>puntenberekening!B116</f>
        <v>AVR</v>
      </c>
      <c r="C8" s="15">
        <f>puntenberekening!C116</f>
        <v>0</v>
      </c>
      <c r="D8" s="6">
        <f t="shared" si="0"/>
        <v>2</v>
      </c>
      <c r="E8" s="6">
        <f t="shared" si="1"/>
        <v>2</v>
      </c>
      <c r="F8" s="50">
        <f t="shared" si="2"/>
        <v>0</v>
      </c>
      <c r="G8" s="47">
        <f t="shared" si="3"/>
        <v>455</v>
      </c>
      <c r="H8" s="32">
        <f>puntenberekening!F116</f>
        <v>0</v>
      </c>
      <c r="I8" s="32">
        <f>puntenberekening!I116</f>
        <v>0</v>
      </c>
      <c r="J8" s="32">
        <f>puntenberekening!L116</f>
        <v>0</v>
      </c>
      <c r="K8" s="32">
        <f>puntenberekening!O116</f>
        <v>263</v>
      </c>
      <c r="L8" s="32">
        <f>puntenberekening!R116</f>
        <v>192</v>
      </c>
      <c r="M8" s="32">
        <f>puntenberekening!U116</f>
        <v>0</v>
      </c>
      <c r="N8" s="32">
        <f>puntenberekening!X116</f>
        <v>0</v>
      </c>
      <c r="O8" s="32">
        <f>puntenberekening!AA116</f>
        <v>0</v>
      </c>
    </row>
    <row r="9" spans="1:21" x14ac:dyDescent="0.3">
      <c r="A9" s="15" t="str">
        <f>puntenberekening!A112</f>
        <v>Callens Hanne</v>
      </c>
      <c r="B9" s="15" t="str">
        <f>puntenberekening!B112</f>
        <v>OB</v>
      </c>
      <c r="C9" s="15">
        <f>puntenberekening!C112</f>
        <v>0</v>
      </c>
      <c r="D9" s="6">
        <f t="shared" si="0"/>
        <v>3</v>
      </c>
      <c r="E9" s="6">
        <f t="shared" si="1"/>
        <v>3</v>
      </c>
      <c r="F9" s="50">
        <f t="shared" si="2"/>
        <v>0</v>
      </c>
      <c r="G9" s="47">
        <f t="shared" si="3"/>
        <v>412</v>
      </c>
      <c r="H9" s="32">
        <f>puntenberekening!F112</f>
        <v>100</v>
      </c>
      <c r="I9" s="32">
        <f>puntenberekening!I112</f>
        <v>117</v>
      </c>
      <c r="J9" s="32">
        <f>puntenberekening!L112</f>
        <v>0</v>
      </c>
      <c r="K9" s="32">
        <f>puntenberekening!O112</f>
        <v>195</v>
      </c>
      <c r="L9" s="32">
        <f>puntenberekening!R112</f>
        <v>0</v>
      </c>
      <c r="M9" s="32">
        <f>puntenberekening!U112</f>
        <v>0</v>
      </c>
      <c r="N9" s="32">
        <f>puntenberekening!X112</f>
        <v>0</v>
      </c>
      <c r="O9" s="32">
        <f>puntenberekening!AA112</f>
        <v>0</v>
      </c>
    </row>
    <row r="10" spans="1:21" x14ac:dyDescent="0.3">
      <c r="A10" s="15" t="str">
        <f>puntenberekening!A110</f>
        <v>Popelier Margot</v>
      </c>
      <c r="B10" s="15" t="str">
        <f>puntenberekening!B110</f>
        <v>FLAC</v>
      </c>
      <c r="C10" s="15">
        <f>puntenberekening!C110</f>
        <v>0</v>
      </c>
      <c r="D10" s="6">
        <f t="shared" si="0"/>
        <v>3</v>
      </c>
      <c r="E10" s="6">
        <f t="shared" si="1"/>
        <v>3</v>
      </c>
      <c r="F10" s="50">
        <f t="shared" si="2"/>
        <v>0</v>
      </c>
      <c r="G10" s="47">
        <f t="shared" si="3"/>
        <v>393</v>
      </c>
      <c r="H10" s="32">
        <f>puntenberekening!F110</f>
        <v>123</v>
      </c>
      <c r="I10" s="32">
        <f>puntenberekening!I110</f>
        <v>150</v>
      </c>
      <c r="J10" s="32">
        <f>puntenberekening!L110</f>
        <v>0</v>
      </c>
      <c r="K10" s="32">
        <f>puntenberekening!O110</f>
        <v>0</v>
      </c>
      <c r="L10" s="32">
        <f>puntenberekening!R110</f>
        <v>120</v>
      </c>
      <c r="M10" s="32">
        <f>puntenberekening!U110</f>
        <v>0</v>
      </c>
      <c r="N10" s="32">
        <f>puntenberekening!X110</f>
        <v>0</v>
      </c>
      <c r="O10" s="32">
        <f>puntenberekening!AA110</f>
        <v>0</v>
      </c>
    </row>
    <row r="11" spans="1:21" x14ac:dyDescent="0.3">
      <c r="A11" s="15" t="str">
        <f>puntenberekening!A111</f>
        <v>Van Assche Amelie</v>
      </c>
      <c r="B11" s="15" t="str">
        <f>puntenberekening!B111</f>
        <v>AZW</v>
      </c>
      <c r="C11" s="15">
        <f>puntenberekening!C111</f>
        <v>0</v>
      </c>
      <c r="D11" s="6">
        <f t="shared" si="0"/>
        <v>2</v>
      </c>
      <c r="E11" s="6">
        <f t="shared" si="1"/>
        <v>2</v>
      </c>
      <c r="F11" s="50">
        <f t="shared" si="2"/>
        <v>0</v>
      </c>
      <c r="G11" s="47">
        <f t="shared" si="3"/>
        <v>271</v>
      </c>
      <c r="H11" s="32">
        <f>puntenberekening!F111</f>
        <v>112</v>
      </c>
      <c r="I11" s="32">
        <f>puntenberekening!I111</f>
        <v>0</v>
      </c>
      <c r="J11" s="32">
        <f>puntenberekening!L111</f>
        <v>0</v>
      </c>
      <c r="K11" s="32">
        <f>puntenberekening!O111</f>
        <v>0</v>
      </c>
      <c r="L11" s="32">
        <f>puntenberekening!R111</f>
        <v>159</v>
      </c>
      <c r="M11" s="32">
        <f>puntenberekening!U111</f>
        <v>0</v>
      </c>
      <c r="N11" s="32">
        <f>puntenberekening!X111</f>
        <v>0</v>
      </c>
      <c r="O11" s="32">
        <f>puntenberekening!AA111</f>
        <v>0</v>
      </c>
    </row>
    <row r="12" spans="1:21" x14ac:dyDescent="0.3">
      <c r="A12" s="15" t="str">
        <f>puntenberekening!A105</f>
        <v>Debal Michelle</v>
      </c>
      <c r="B12" s="15" t="str">
        <f>puntenberekening!B105</f>
        <v>KKS</v>
      </c>
      <c r="C12" s="15">
        <f>puntenberekening!C105</f>
        <v>0</v>
      </c>
      <c r="D12" s="6">
        <f t="shared" si="0"/>
        <v>1</v>
      </c>
      <c r="E12" s="6">
        <f t="shared" si="1"/>
        <v>1</v>
      </c>
      <c r="F12" s="50">
        <f t="shared" si="2"/>
        <v>0</v>
      </c>
      <c r="G12" s="47">
        <f>SUM(LARGE(H12:O12,1),LARGE(H12:O12,2),LARGE(H12:O12,3),LARGE(H12:O12,4),LARGE(H12:O12,5),F12)</f>
        <v>178</v>
      </c>
      <c r="H12" s="32">
        <f>puntenberekening!F105</f>
        <v>178</v>
      </c>
      <c r="I12" s="32">
        <f>puntenberekening!I105</f>
        <v>0</v>
      </c>
      <c r="J12" s="32">
        <f>puntenberekening!L105</f>
        <v>0</v>
      </c>
      <c r="K12" s="32">
        <f>puntenberekening!O105</f>
        <v>0</v>
      </c>
      <c r="L12" s="32">
        <f>puntenberekening!R105</f>
        <v>0</v>
      </c>
      <c r="M12" s="32">
        <f>puntenberekening!U105</f>
        <v>0</v>
      </c>
      <c r="N12" s="32">
        <f>puntenberekening!X105</f>
        <v>0</v>
      </c>
      <c r="O12" s="32">
        <f>puntenberekening!AA105</f>
        <v>0</v>
      </c>
    </row>
    <row r="13" spans="1:21" x14ac:dyDescent="0.3">
      <c r="A13" s="15" t="str">
        <f>puntenberekening!A118</f>
        <v>De Meyer Nora</v>
      </c>
      <c r="B13" s="15" t="str">
        <f>puntenberekening!B118</f>
        <v>FLAC</v>
      </c>
      <c r="C13" s="15">
        <f>puntenberekening!C118</f>
        <v>0</v>
      </c>
      <c r="D13" s="6">
        <f t="shared" si="0"/>
        <v>1</v>
      </c>
      <c r="E13" s="6">
        <f t="shared" si="1"/>
        <v>1</v>
      </c>
      <c r="F13" s="50">
        <f t="shared" si="2"/>
        <v>0</v>
      </c>
      <c r="G13" s="47">
        <f>SUM(LARGE(H13:AB13,1),LARGE(H13:AB13,2),LARGE(H13:AB13,3),LARGE(H13:AB13,4),LARGE(H13:AB13,5),F13)</f>
        <v>142</v>
      </c>
      <c r="H13" s="32">
        <f>puntenberekening!F118</f>
        <v>0</v>
      </c>
      <c r="I13" s="32">
        <f>puntenberekening!I118</f>
        <v>0</v>
      </c>
      <c r="J13" s="32">
        <f>puntenberekening!L118</f>
        <v>0</v>
      </c>
      <c r="K13" s="32">
        <f>puntenberekening!O118</f>
        <v>0</v>
      </c>
      <c r="L13" s="32">
        <f>puntenberekening!R118</f>
        <v>142</v>
      </c>
      <c r="M13" s="32">
        <f>puntenberekening!U118</f>
        <v>0</v>
      </c>
      <c r="N13" s="32">
        <f>puntenberekening!X118</f>
        <v>0</v>
      </c>
      <c r="O13" s="32">
        <f>puntenberekening!AA118</f>
        <v>0</v>
      </c>
    </row>
    <row r="14" spans="1:21" x14ac:dyDescent="0.3">
      <c r="A14" s="15" t="str">
        <f>puntenberekening!A117</f>
        <v>Lejeune Frauke</v>
      </c>
      <c r="B14" s="15" t="str">
        <f>puntenberekening!B117</f>
        <v>FLAC</v>
      </c>
      <c r="C14" s="15">
        <f>puntenberekening!C117</f>
        <v>0</v>
      </c>
      <c r="D14" s="6">
        <f t="shared" si="0"/>
        <v>1</v>
      </c>
      <c r="E14" s="6">
        <f t="shared" si="1"/>
        <v>1</v>
      </c>
      <c r="F14" s="50">
        <f t="shared" si="2"/>
        <v>0</v>
      </c>
      <c r="G14" s="47">
        <f>SUM(LARGE(H14:AB14,1),LARGE(H14:AB14,2),LARGE(H14:AB14,3),LARGE(H14:AB14,4),LARGE(H14:AB14,5),F14)</f>
        <v>117</v>
      </c>
      <c r="H14" s="32">
        <f>puntenberekening!F117</f>
        <v>0</v>
      </c>
      <c r="I14" s="32">
        <f>puntenberekening!I117</f>
        <v>0</v>
      </c>
      <c r="J14" s="32">
        <f>puntenberekening!L117</f>
        <v>0</v>
      </c>
      <c r="K14" s="32">
        <f>puntenberekening!O117</f>
        <v>0</v>
      </c>
      <c r="L14" s="32">
        <f>puntenberekening!R117</f>
        <v>117</v>
      </c>
      <c r="M14" s="32">
        <f>puntenberekening!U117</f>
        <v>0</v>
      </c>
      <c r="N14" s="32">
        <f>puntenberekening!X117</f>
        <v>0</v>
      </c>
      <c r="O14" s="32">
        <f>puntenberekening!AA117</f>
        <v>0</v>
      </c>
    </row>
    <row r="15" spans="1:21" x14ac:dyDescent="0.3">
      <c r="A15" s="15" t="str">
        <f>puntenberekening!A114</f>
        <v>Angilis Merel</v>
      </c>
      <c r="B15" s="15" t="str">
        <f>puntenberekening!B114</f>
        <v>FLAC</v>
      </c>
      <c r="C15" s="15">
        <f>puntenberekening!C114</f>
        <v>0</v>
      </c>
      <c r="D15" s="6">
        <f t="shared" si="0"/>
        <v>1</v>
      </c>
      <c r="E15" s="6">
        <f t="shared" si="1"/>
        <v>1</v>
      </c>
      <c r="F15" s="50">
        <f t="shared" si="2"/>
        <v>0</v>
      </c>
      <c r="G15" s="47">
        <f>SUM(LARGE(H15:AB15,1),LARGE(H15:AB15,2),LARGE(H15:AB15,3),LARGE(H15:AB15,4),LARGE(H15:AB15,5),F15)</f>
        <v>106</v>
      </c>
      <c r="H15" s="32">
        <f>puntenberekening!F114</f>
        <v>0</v>
      </c>
      <c r="I15" s="32">
        <f>puntenberekening!I114</f>
        <v>0</v>
      </c>
      <c r="J15" s="32">
        <f>puntenberekening!L114</f>
        <v>106</v>
      </c>
      <c r="K15" s="32">
        <f>puntenberekening!O114</f>
        <v>0</v>
      </c>
      <c r="L15" s="32">
        <f>puntenberekening!R114</f>
        <v>0</v>
      </c>
      <c r="M15" s="32">
        <f>puntenberekening!U114</f>
        <v>0</v>
      </c>
      <c r="N15" s="32">
        <f>puntenberekening!X114</f>
        <v>0</v>
      </c>
      <c r="O15" s="32">
        <f>puntenberekening!AA114</f>
        <v>0</v>
      </c>
    </row>
    <row r="16" spans="1:21" x14ac:dyDescent="0.3">
      <c r="A16" s="15" t="str">
        <f>puntenberekening!A113</f>
        <v>Braeckevelt Noor</v>
      </c>
      <c r="B16" s="15" t="str">
        <f>puntenberekening!B113</f>
        <v>OB</v>
      </c>
      <c r="C16" s="15">
        <f>puntenberekening!C113</f>
        <v>0</v>
      </c>
      <c r="D16" s="6">
        <f t="shared" si="0"/>
        <v>1</v>
      </c>
      <c r="E16" s="6">
        <f t="shared" si="1"/>
        <v>1</v>
      </c>
      <c r="F16" s="50">
        <f t="shared" si="2"/>
        <v>0</v>
      </c>
      <c r="G16" s="47">
        <f>SUM(LARGE(H16:AB16,1),LARGE(H16:AB16,2),LARGE(H16:AB16,3),LARGE(H16:AB16,4),LARGE(H16:AB16,5),F16)</f>
        <v>100</v>
      </c>
      <c r="H16" s="32">
        <f>puntenberekening!F113</f>
        <v>0</v>
      </c>
      <c r="I16" s="32">
        <f>puntenberekening!I113</f>
        <v>100</v>
      </c>
      <c r="J16" s="32">
        <f>puntenberekening!L113</f>
        <v>0</v>
      </c>
      <c r="K16" s="32">
        <f>puntenberekening!O113</f>
        <v>0</v>
      </c>
      <c r="L16" s="32">
        <f>puntenberekening!R113</f>
        <v>0</v>
      </c>
      <c r="M16" s="32">
        <f>puntenberekening!U113</f>
        <v>0</v>
      </c>
      <c r="N16" s="32">
        <f>puntenberekening!X113</f>
        <v>0</v>
      </c>
      <c r="O16" s="32">
        <f>puntenberekening!AA113</f>
        <v>0</v>
      </c>
    </row>
    <row r="17" spans="1:15" x14ac:dyDescent="0.3">
      <c r="A17" s="15">
        <f>puntenberekening!A119</f>
        <v>0</v>
      </c>
      <c r="B17" s="15">
        <f>puntenberekening!B119</f>
        <v>0</v>
      </c>
      <c r="C17" s="15">
        <f>puntenberekening!C119</f>
        <v>0</v>
      </c>
      <c r="D17" s="6">
        <f t="shared" ref="D17:D27" si="4">COUNTIF(H17:O17, "&gt;0")</f>
        <v>0</v>
      </c>
      <c r="E17" s="6">
        <f t="shared" ref="E17:E27" si="5">COUNTIF(H17:M17, "&gt;0")</f>
        <v>0</v>
      </c>
      <c r="F17" s="50">
        <f t="shared" ref="F17:F27" si="6">IF(E17&gt;=5,100,0)</f>
        <v>0</v>
      </c>
      <c r="G17" s="47">
        <f t="shared" ref="G17:G22" si="7">SUM(LARGE(H17:AB17,1),LARGE(H17:AB17,2),LARGE(H17:AB17,3),LARGE(H17:AB17,4),LARGE(H17:AB17,5),F17)</f>
        <v>0</v>
      </c>
      <c r="H17" s="32">
        <f>puntenberekening!F119</f>
        <v>0</v>
      </c>
      <c r="I17" s="32">
        <f>puntenberekening!I119</f>
        <v>0</v>
      </c>
      <c r="J17" s="32">
        <f>puntenberekening!L119</f>
        <v>0</v>
      </c>
      <c r="K17" s="32">
        <f>puntenberekening!O119</f>
        <v>0</v>
      </c>
      <c r="L17" s="32">
        <f>puntenberekening!R119</f>
        <v>0</v>
      </c>
      <c r="M17" s="32">
        <f>puntenberekening!U119</f>
        <v>0</v>
      </c>
      <c r="N17" s="32">
        <f>puntenberekening!X119</f>
        <v>0</v>
      </c>
      <c r="O17" s="32">
        <f>puntenberekening!AA119</f>
        <v>0</v>
      </c>
    </row>
    <row r="18" spans="1:15" x14ac:dyDescent="0.3">
      <c r="A18" s="15">
        <f>puntenberekening!A120</f>
        <v>0</v>
      </c>
      <c r="B18" s="15">
        <f>puntenberekening!B120</f>
        <v>0</v>
      </c>
      <c r="C18" s="15">
        <f>puntenberekening!C120</f>
        <v>0</v>
      </c>
      <c r="D18" s="6">
        <f t="shared" si="4"/>
        <v>0</v>
      </c>
      <c r="E18" s="6">
        <f t="shared" si="5"/>
        <v>0</v>
      </c>
      <c r="F18" s="50">
        <f t="shared" si="6"/>
        <v>0</v>
      </c>
      <c r="G18" s="47">
        <f t="shared" si="7"/>
        <v>0</v>
      </c>
      <c r="H18" s="32">
        <f>puntenberekening!F120</f>
        <v>0</v>
      </c>
      <c r="I18" s="32">
        <f>puntenberekening!I120</f>
        <v>0</v>
      </c>
      <c r="J18" s="32">
        <f>puntenberekening!L120</f>
        <v>0</v>
      </c>
      <c r="K18" s="32">
        <f>puntenberekening!O120</f>
        <v>0</v>
      </c>
      <c r="L18" s="32">
        <f>puntenberekening!R120</f>
        <v>0</v>
      </c>
      <c r="M18" s="32">
        <f>puntenberekening!U120</f>
        <v>0</v>
      </c>
      <c r="N18" s="32">
        <f>puntenberekening!X120</f>
        <v>0</v>
      </c>
      <c r="O18" s="32">
        <f>puntenberekening!AA120</f>
        <v>0</v>
      </c>
    </row>
    <row r="19" spans="1:15" x14ac:dyDescent="0.3">
      <c r="A19" s="15">
        <f>puntenberekening!A121</f>
        <v>0</v>
      </c>
      <c r="B19" s="15">
        <f>puntenberekening!B121</f>
        <v>0</v>
      </c>
      <c r="C19" s="15">
        <f>puntenberekening!C121</f>
        <v>0</v>
      </c>
      <c r="D19" s="6">
        <f t="shared" si="4"/>
        <v>0</v>
      </c>
      <c r="E19" s="6">
        <f t="shared" si="5"/>
        <v>0</v>
      </c>
      <c r="F19" s="50">
        <f t="shared" si="6"/>
        <v>0</v>
      </c>
      <c r="G19" s="47">
        <f t="shared" si="7"/>
        <v>0</v>
      </c>
      <c r="H19" s="32">
        <f>puntenberekening!F121</f>
        <v>0</v>
      </c>
      <c r="I19" s="32">
        <f>puntenberekening!I121</f>
        <v>0</v>
      </c>
      <c r="J19" s="32">
        <f>puntenberekening!L121</f>
        <v>0</v>
      </c>
      <c r="K19" s="32">
        <f>puntenberekening!O121</f>
        <v>0</v>
      </c>
      <c r="L19" s="32">
        <f>puntenberekening!R121</f>
        <v>0</v>
      </c>
      <c r="M19" s="32">
        <f>puntenberekening!U121</f>
        <v>0</v>
      </c>
      <c r="N19" s="32">
        <f>puntenberekening!X121</f>
        <v>0</v>
      </c>
      <c r="O19" s="32">
        <f>puntenberekening!AA121</f>
        <v>0</v>
      </c>
    </row>
    <row r="20" spans="1:15" x14ac:dyDescent="0.3">
      <c r="A20" s="15">
        <f>puntenberekening!A122</f>
        <v>0</v>
      </c>
      <c r="B20" s="15">
        <f>puntenberekening!B122</f>
        <v>0</v>
      </c>
      <c r="C20" s="15">
        <f>puntenberekening!C122</f>
        <v>0</v>
      </c>
      <c r="D20" s="6">
        <f t="shared" si="4"/>
        <v>0</v>
      </c>
      <c r="E20" s="6">
        <f t="shared" si="5"/>
        <v>0</v>
      </c>
      <c r="F20" s="50">
        <f t="shared" si="6"/>
        <v>0</v>
      </c>
      <c r="G20" s="47">
        <f t="shared" si="7"/>
        <v>0</v>
      </c>
      <c r="H20" s="32">
        <f>puntenberekening!F122</f>
        <v>0</v>
      </c>
      <c r="I20" s="32">
        <f>puntenberekening!I122</f>
        <v>0</v>
      </c>
      <c r="J20" s="32">
        <f>puntenberekening!L122</f>
        <v>0</v>
      </c>
      <c r="K20" s="32">
        <f>puntenberekening!O122</f>
        <v>0</v>
      </c>
      <c r="L20" s="32">
        <f>puntenberekening!R122</f>
        <v>0</v>
      </c>
      <c r="M20" s="32">
        <f>puntenberekening!U122</f>
        <v>0</v>
      </c>
      <c r="N20" s="32">
        <f>puntenberekening!X122</f>
        <v>0</v>
      </c>
      <c r="O20" s="32">
        <f>puntenberekening!AA122</f>
        <v>0</v>
      </c>
    </row>
    <row r="21" spans="1:15" x14ac:dyDescent="0.3">
      <c r="A21" s="15">
        <f>puntenberekening!A123</f>
        <v>0</v>
      </c>
      <c r="B21" s="15">
        <f>puntenberekening!B123</f>
        <v>0</v>
      </c>
      <c r="C21" s="15">
        <f>puntenberekening!C123</f>
        <v>0</v>
      </c>
      <c r="D21" s="6">
        <f t="shared" si="4"/>
        <v>0</v>
      </c>
      <c r="E21" s="6">
        <f t="shared" si="5"/>
        <v>0</v>
      </c>
      <c r="F21" s="50">
        <f t="shared" si="6"/>
        <v>0</v>
      </c>
      <c r="G21" s="47">
        <f t="shared" si="7"/>
        <v>0</v>
      </c>
      <c r="H21" s="32">
        <f>puntenberekening!F123</f>
        <v>0</v>
      </c>
      <c r="I21" s="32">
        <f>puntenberekening!I123</f>
        <v>0</v>
      </c>
      <c r="J21" s="32">
        <f>puntenberekening!L123</f>
        <v>0</v>
      </c>
      <c r="K21" s="32">
        <f>puntenberekening!O123</f>
        <v>0</v>
      </c>
      <c r="L21" s="32">
        <f>puntenberekening!R123</f>
        <v>0</v>
      </c>
      <c r="M21" s="32">
        <f>puntenberekening!U123</f>
        <v>0</v>
      </c>
      <c r="N21" s="32">
        <f>puntenberekening!X123</f>
        <v>0</v>
      </c>
      <c r="O21" s="32">
        <f>puntenberekening!AA123</f>
        <v>0</v>
      </c>
    </row>
    <row r="22" spans="1:15" x14ac:dyDescent="0.3">
      <c r="A22" s="15">
        <f>puntenberekening!A124</f>
        <v>0</v>
      </c>
      <c r="B22" s="15">
        <f>puntenberekening!B124</f>
        <v>0</v>
      </c>
      <c r="C22" s="15">
        <f>puntenberekening!C124</f>
        <v>0</v>
      </c>
      <c r="D22" s="6">
        <f t="shared" si="4"/>
        <v>0</v>
      </c>
      <c r="E22" s="6">
        <f t="shared" si="5"/>
        <v>0</v>
      </c>
      <c r="F22" s="50">
        <f t="shared" si="6"/>
        <v>0</v>
      </c>
      <c r="G22" s="47">
        <f t="shared" si="7"/>
        <v>0</v>
      </c>
      <c r="H22" s="32">
        <f>puntenberekening!F124</f>
        <v>0</v>
      </c>
      <c r="I22" s="32">
        <f>puntenberekening!I124</f>
        <v>0</v>
      </c>
      <c r="J22" s="32">
        <f>puntenberekening!L124</f>
        <v>0</v>
      </c>
      <c r="K22" s="32">
        <f>puntenberekening!O124</f>
        <v>0</v>
      </c>
      <c r="L22" s="32">
        <f>puntenberekening!R124</f>
        <v>0</v>
      </c>
      <c r="M22" s="32">
        <f>puntenberekening!U124</f>
        <v>0</v>
      </c>
      <c r="N22" s="32">
        <f>puntenberekening!X124</f>
        <v>0</v>
      </c>
      <c r="O22" s="32">
        <f>puntenberekening!AA124</f>
        <v>0</v>
      </c>
    </row>
    <row r="23" spans="1:15" x14ac:dyDescent="0.3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>
        <f t="shared" si="4"/>
        <v>0</v>
      </c>
      <c r="E23" s="6">
        <f t="shared" si="5"/>
        <v>0</v>
      </c>
      <c r="F23" s="50">
        <f t="shared" si="6"/>
        <v>0</v>
      </c>
      <c r="G23" s="47">
        <f>SUM(LARGE(H23:AB23,1),LARGE(H23:AB23,2),LARGE(H23:AB23,3),LARGE(H23:AB23,4),LARGE(H23:AB23,5))</f>
        <v>0</v>
      </c>
      <c r="H23" s="32">
        <f>puntenberekening!F125</f>
        <v>0</v>
      </c>
      <c r="I23" s="32">
        <f>puntenberekening!I125</f>
        <v>0</v>
      </c>
      <c r="J23" s="32">
        <f>puntenberekening!L125</f>
        <v>0</v>
      </c>
      <c r="K23" s="32">
        <f>puntenberekening!O125</f>
        <v>0</v>
      </c>
      <c r="L23" s="32">
        <f>puntenberekening!R125</f>
        <v>0</v>
      </c>
      <c r="M23" s="32">
        <f>puntenberekening!U125</f>
        <v>0</v>
      </c>
      <c r="N23" s="32">
        <f>puntenberekening!X125</f>
        <v>0</v>
      </c>
      <c r="O23" s="32">
        <f>puntenberekening!AA125</f>
        <v>0</v>
      </c>
    </row>
    <row r="24" spans="1:15" x14ac:dyDescent="0.3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>
        <f t="shared" si="4"/>
        <v>0</v>
      </c>
      <c r="E24" s="6">
        <f t="shared" si="5"/>
        <v>0</v>
      </c>
      <c r="F24" s="50">
        <f t="shared" si="6"/>
        <v>0</v>
      </c>
      <c r="G24" s="47">
        <f>SUM(LARGE(H24:AB24,1),LARGE(H24:AB24,2),LARGE(H24:AB24,3),LARGE(H24:AB24,4),LARGE(H24:AB24,5))</f>
        <v>0</v>
      </c>
      <c r="H24" s="32">
        <f>puntenberekening!F126</f>
        <v>0</v>
      </c>
      <c r="I24" s="32">
        <f>puntenberekening!I126</f>
        <v>0</v>
      </c>
      <c r="J24" s="32">
        <f>puntenberekening!L126</f>
        <v>0</v>
      </c>
      <c r="K24" s="32">
        <f>puntenberekening!O126</f>
        <v>0</v>
      </c>
      <c r="L24" s="32">
        <f>puntenberekening!R126</f>
        <v>0</v>
      </c>
      <c r="M24" s="32">
        <f>puntenberekening!U126</f>
        <v>0</v>
      </c>
      <c r="N24" s="32">
        <f>puntenberekening!X126</f>
        <v>0</v>
      </c>
      <c r="O24" s="32">
        <f>puntenberekening!AA126</f>
        <v>0</v>
      </c>
    </row>
    <row r="25" spans="1:15" x14ac:dyDescent="0.3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>
        <f t="shared" si="4"/>
        <v>0</v>
      </c>
      <c r="E25" s="6">
        <f t="shared" si="5"/>
        <v>0</v>
      </c>
      <c r="F25" s="50">
        <f t="shared" si="6"/>
        <v>0</v>
      </c>
      <c r="G25" s="47">
        <f>SUM(LARGE(H25:AB25,1),LARGE(H25:AB25,2),LARGE(H25:AB25,3),LARGE(H25:AB25,4),LARGE(H25:AB25,5))</f>
        <v>0</v>
      </c>
      <c r="H25" s="32">
        <f>puntenberekening!F127</f>
        <v>0</v>
      </c>
      <c r="I25" s="32">
        <f>puntenberekening!I127</f>
        <v>0</v>
      </c>
      <c r="J25" s="32">
        <f>puntenberekening!L127</f>
        <v>0</v>
      </c>
      <c r="K25" s="32">
        <f>puntenberekening!O127</f>
        <v>0</v>
      </c>
      <c r="L25" s="32">
        <f>puntenberekening!R127</f>
        <v>0</v>
      </c>
      <c r="M25" s="32">
        <f>puntenberekening!U127</f>
        <v>0</v>
      </c>
      <c r="N25" s="32">
        <f>puntenberekening!X127</f>
        <v>0</v>
      </c>
      <c r="O25" s="32">
        <f>puntenberekening!AA127</f>
        <v>0</v>
      </c>
    </row>
    <row r="26" spans="1:15" x14ac:dyDescent="0.3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>
        <f t="shared" si="4"/>
        <v>0</v>
      </c>
      <c r="E26" s="6">
        <f t="shared" si="5"/>
        <v>0</v>
      </c>
      <c r="F26" s="50">
        <f t="shared" si="6"/>
        <v>0</v>
      </c>
      <c r="G26" s="47">
        <f>SUM(LARGE(H26:AB26,1),LARGE(H26:AB26,2),LARGE(H26:AB26,3),LARGE(H26:AB26,4),LARGE(H26:AB26,5))</f>
        <v>0</v>
      </c>
      <c r="H26" s="32">
        <f>puntenberekening!F128</f>
        <v>0</v>
      </c>
      <c r="I26" s="32">
        <f>puntenberekening!I128</f>
        <v>0</v>
      </c>
      <c r="J26" s="32">
        <f>puntenberekening!L128</f>
        <v>0</v>
      </c>
      <c r="K26" s="32">
        <f>puntenberekening!O128</f>
        <v>0</v>
      </c>
      <c r="L26" s="32">
        <f>puntenberekening!R128</f>
        <v>0</v>
      </c>
      <c r="M26" s="32">
        <f>puntenberekening!U128</f>
        <v>0</v>
      </c>
      <c r="N26" s="32">
        <f>puntenberekening!X128</f>
        <v>0</v>
      </c>
      <c r="O26" s="32">
        <f>puntenberekening!AA128</f>
        <v>0</v>
      </c>
    </row>
    <row r="27" spans="1:15" x14ac:dyDescent="0.3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>
        <f t="shared" si="4"/>
        <v>0</v>
      </c>
      <c r="E27" s="6">
        <f t="shared" si="5"/>
        <v>0</v>
      </c>
      <c r="F27" s="50">
        <f t="shared" si="6"/>
        <v>0</v>
      </c>
      <c r="G27" s="47">
        <f>SUM(LARGE(H27:AB27,1),LARGE(H27:AB27,2),LARGE(H27:AB27,3),LARGE(H27:AB27,4),LARGE(H27:AB27,5))</f>
        <v>0</v>
      </c>
      <c r="H27" s="32">
        <f>puntenberekening!F129</f>
        <v>0</v>
      </c>
      <c r="I27" s="32">
        <f>puntenberekening!I129</f>
        <v>0</v>
      </c>
      <c r="J27" s="32">
        <f>puntenberekening!L129</f>
        <v>0</v>
      </c>
      <c r="K27" s="32">
        <f>puntenberekening!O129</f>
        <v>0</v>
      </c>
      <c r="L27" s="32">
        <f>puntenberekening!R129</f>
        <v>0</v>
      </c>
      <c r="M27" s="32">
        <f>puntenberekening!U129</f>
        <v>0</v>
      </c>
      <c r="N27" s="32">
        <f>puntenberekening!X129</f>
        <v>0</v>
      </c>
      <c r="O27" s="32">
        <f>puntenberekening!AA129</f>
        <v>0</v>
      </c>
    </row>
    <row r="28" spans="1:15" ht="15" thickBot="1" x14ac:dyDescent="0.35">
      <c r="A28" s="30"/>
      <c r="B28" s="31"/>
      <c r="C28" s="31"/>
      <c r="D28" s="9"/>
      <c r="E28" s="9"/>
      <c r="F28" s="52"/>
      <c r="G28" s="48"/>
      <c r="H28" s="33"/>
      <c r="I28" s="33"/>
      <c r="J28" s="33"/>
      <c r="K28" s="33"/>
      <c r="L28" s="33"/>
      <c r="M28" s="33"/>
      <c r="N28" s="33"/>
      <c r="O28" s="33"/>
    </row>
    <row r="29" spans="1:15" x14ac:dyDescent="0.3">
      <c r="A29" s="27"/>
      <c r="B29" s="27"/>
      <c r="C29" s="27"/>
    </row>
    <row r="30" spans="1:15" x14ac:dyDescent="0.3">
      <c r="A30" s="27"/>
      <c r="B30" s="27"/>
      <c r="C30" s="27"/>
    </row>
    <row r="31" spans="1:15" x14ac:dyDescent="0.3">
      <c r="A31" s="27"/>
      <c r="B31" s="27"/>
      <c r="C31" s="27"/>
    </row>
    <row r="32" spans="1:15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8"/>
      <c r="B35" s="28"/>
      <c r="C35" s="28"/>
      <c r="D35" s="26"/>
      <c r="E35" s="26"/>
      <c r="F35" s="26"/>
    </row>
    <row r="36" spans="1:6" x14ac:dyDescent="0.3">
      <c r="A36" s="27"/>
      <c r="B36" s="27"/>
      <c r="C36" s="27"/>
    </row>
    <row r="37" spans="1:6" x14ac:dyDescent="0.3">
      <c r="A37" s="27"/>
      <c r="B37" s="27"/>
      <c r="C37" s="27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8"/>
      <c r="B45" s="28"/>
      <c r="C45" s="28"/>
      <c r="D45" s="26"/>
      <c r="E45" s="26"/>
      <c r="F45" s="26"/>
    </row>
    <row r="46" spans="1:6" x14ac:dyDescent="0.3">
      <c r="A46" s="27"/>
      <c r="B46" s="27"/>
      <c r="C46" s="27"/>
    </row>
    <row r="47" spans="1:6" x14ac:dyDescent="0.3">
      <c r="A47" s="27"/>
      <c r="B47" s="27"/>
      <c r="C47" s="27"/>
    </row>
    <row r="48" spans="1:6" x14ac:dyDescent="0.3">
      <c r="A48" s="27"/>
      <c r="B48" s="27"/>
      <c r="C48" s="27"/>
    </row>
    <row r="49" spans="1:6" x14ac:dyDescent="0.3">
      <c r="A49" s="28"/>
      <c r="B49" s="28"/>
      <c r="C49" s="28"/>
      <c r="D49" s="26"/>
      <c r="E49" s="26"/>
      <c r="F49" s="26"/>
    </row>
    <row r="50" spans="1:6" x14ac:dyDescent="0.3">
      <c r="A50" s="27"/>
      <c r="B50" s="27"/>
      <c r="C50" s="27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</sheetData>
  <sortState ref="A3:O16">
    <sortCondition descending="1" ref="G3:G16"/>
  </sortState>
  <conditionalFormatting sqref="F3">
    <cfRule type="expression" dxfId="14" priority="16">
      <formula>$E$3=8</formula>
    </cfRule>
  </conditionalFormatting>
  <conditionalFormatting sqref="D2 D28:D1048576">
    <cfRule type="cellIs" dxfId="13" priority="12" operator="greaterThan">
      <formula>3</formula>
    </cfRule>
  </conditionalFormatting>
  <conditionalFormatting sqref="D1:D3">
    <cfRule type="cellIs" dxfId="12" priority="11" operator="greaterThan">
      <formula>3</formula>
    </cfRule>
  </conditionalFormatting>
  <conditionalFormatting sqref="D4:D27">
    <cfRule type="cellIs" dxfId="11" priority="3" operator="greaterThan">
      <formula>3</formula>
    </cfRule>
  </conditionalFormatting>
  <conditionalFormatting sqref="F17:F27">
    <cfRule type="expression" dxfId="10" priority="2">
      <formula>$E$3=8</formula>
    </cfRule>
  </conditionalFormatting>
  <conditionalFormatting sqref="F4:F16">
    <cfRule type="expression" dxfId="9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88671875" style="24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3.21875" style="24" customWidth="1"/>
    <col min="11" max="11" width="16" style="24" customWidth="1"/>
    <col min="12" max="13" width="14.33203125" style="24" customWidth="1"/>
    <col min="14" max="14" width="13.21875" style="24" customWidth="1"/>
    <col min="15" max="15" width="20.1093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41" t="s">
        <v>21</v>
      </c>
      <c r="B1" s="42" t="s">
        <v>7</v>
      </c>
      <c r="C1" s="42" t="s">
        <v>8</v>
      </c>
      <c r="D1" s="43" t="s">
        <v>36</v>
      </c>
      <c r="E1" s="43" t="s">
        <v>33</v>
      </c>
      <c r="F1" s="51" t="s">
        <v>26</v>
      </c>
      <c r="G1" s="44" t="s">
        <v>20</v>
      </c>
      <c r="H1" s="45" t="s">
        <v>90</v>
      </c>
      <c r="I1" s="45" t="s">
        <v>91</v>
      </c>
      <c r="J1" s="45" t="s">
        <v>92</v>
      </c>
      <c r="K1" s="45" t="s">
        <v>108</v>
      </c>
      <c r="L1" s="45" t="s">
        <v>96</v>
      </c>
      <c r="M1" s="45" t="s">
        <v>109</v>
      </c>
      <c r="N1" s="45" t="s">
        <v>110</v>
      </c>
      <c r="O1" s="45" t="s">
        <v>111</v>
      </c>
      <c r="P1" s="25"/>
      <c r="Q1" s="25"/>
      <c r="R1" s="25"/>
      <c r="S1" s="25"/>
      <c r="T1" s="25"/>
      <c r="U1" s="25"/>
    </row>
    <row r="2" spans="1:21" x14ac:dyDescent="0.3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puntenberekening!A134</f>
        <v>Voet Julie</v>
      </c>
      <c r="B3" s="15" t="str">
        <f>puntenberekening!B134</f>
        <v>AVR</v>
      </c>
      <c r="C3" s="15">
        <f>puntenberekening!C134</f>
        <v>0</v>
      </c>
      <c r="D3" s="6">
        <f t="shared" ref="D3:D37" si="0">COUNTIF(H3:O3, "&gt;0")</f>
        <v>5</v>
      </c>
      <c r="E3" s="6">
        <f t="shared" ref="E3:E37" si="1">COUNTIF(H3:M3, "&gt;0")</f>
        <v>3</v>
      </c>
      <c r="F3" s="50">
        <f t="shared" ref="F3:F37" si="2">IF(E3&gt;=6,100,0)</f>
        <v>0</v>
      </c>
      <c r="G3" s="47">
        <f t="shared" ref="G3:G37" si="3">SUM(LARGE(H3:O3,1),LARGE(H3:O3,2),LARGE(H3:O3,3),LARGE(H3:O3,4),LARGE(H3:O3,5),F3)</f>
        <v>1033</v>
      </c>
      <c r="H3" s="32">
        <f>puntenberekening!F134</f>
        <v>195</v>
      </c>
      <c r="I3" s="32">
        <f>puntenberekening!I134</f>
        <v>0</v>
      </c>
      <c r="J3" s="32">
        <f>puntenberekening!L134</f>
        <v>0</v>
      </c>
      <c r="K3" s="32">
        <f>puntenberekening!O134</f>
        <v>268</v>
      </c>
      <c r="L3" s="32">
        <f>puntenberekening!R134</f>
        <v>0</v>
      </c>
      <c r="M3" s="32">
        <f>puntenberekening!U134</f>
        <v>193</v>
      </c>
      <c r="N3" s="32">
        <f>puntenberekening!X134</f>
        <v>164</v>
      </c>
      <c r="O3" s="32">
        <f>puntenberekening!AA134</f>
        <v>213</v>
      </c>
    </row>
    <row r="4" spans="1:21" x14ac:dyDescent="0.3">
      <c r="A4" s="15" t="str">
        <f>puntenberekening!A157</f>
        <v>Goossens Lien</v>
      </c>
      <c r="B4" s="15" t="str">
        <f>puntenberekening!B157</f>
        <v>AVR</v>
      </c>
      <c r="C4" s="15">
        <f>puntenberekening!C158</f>
        <v>0</v>
      </c>
      <c r="D4" s="16">
        <f t="shared" si="0"/>
        <v>5</v>
      </c>
      <c r="E4" s="6">
        <f t="shared" si="1"/>
        <v>4</v>
      </c>
      <c r="F4" s="50">
        <f t="shared" si="2"/>
        <v>0</v>
      </c>
      <c r="G4" s="47">
        <f t="shared" si="3"/>
        <v>846</v>
      </c>
      <c r="H4" s="32">
        <f>puntenberekening!F157</f>
        <v>0</v>
      </c>
      <c r="I4" s="32">
        <f>puntenberekening!I157</f>
        <v>0</v>
      </c>
      <c r="J4" s="32">
        <f>puntenberekening!L157</f>
        <v>120</v>
      </c>
      <c r="K4" s="32">
        <f>puntenberekening!O157</f>
        <v>225</v>
      </c>
      <c r="L4" s="32">
        <f>puntenberekening!R157</f>
        <v>175</v>
      </c>
      <c r="M4" s="32">
        <f>puntenberekening!U157</f>
        <v>143</v>
      </c>
      <c r="N4" s="32">
        <f>puntenberekening!X157</f>
        <v>0</v>
      </c>
      <c r="O4" s="32">
        <f>puntenberekening!AA157</f>
        <v>183</v>
      </c>
    </row>
    <row r="5" spans="1:21" x14ac:dyDescent="0.3">
      <c r="A5" s="15" t="str">
        <f>puntenberekening!A137</f>
        <v>Deleu Femke</v>
      </c>
      <c r="B5" s="15" t="str">
        <f>puntenberekening!B137</f>
        <v>FLAC</v>
      </c>
      <c r="C5" s="15">
        <f>puntenberekening!C137</f>
        <v>0</v>
      </c>
      <c r="D5" s="6">
        <f t="shared" si="0"/>
        <v>5</v>
      </c>
      <c r="E5" s="6">
        <f t="shared" si="1"/>
        <v>5</v>
      </c>
      <c r="F5" s="50">
        <f t="shared" si="2"/>
        <v>0</v>
      </c>
      <c r="G5" s="47">
        <f t="shared" si="3"/>
        <v>830</v>
      </c>
      <c r="H5" s="32">
        <f>puntenberekening!F137</f>
        <v>169</v>
      </c>
      <c r="I5" s="32">
        <f>puntenberekening!I137</f>
        <v>170</v>
      </c>
      <c r="J5" s="32">
        <f>puntenberekening!L137</f>
        <v>110</v>
      </c>
      <c r="K5" s="32">
        <f>puntenberekening!O137</f>
        <v>214</v>
      </c>
      <c r="L5" s="32">
        <f>puntenberekening!R137</f>
        <v>167</v>
      </c>
      <c r="M5" s="32">
        <f>puntenberekening!U137</f>
        <v>0</v>
      </c>
      <c r="N5" s="32">
        <f>puntenberekening!X137</f>
        <v>0</v>
      </c>
      <c r="O5" s="32">
        <f>puntenberekening!AA137</f>
        <v>0</v>
      </c>
    </row>
    <row r="6" spans="1:21" x14ac:dyDescent="0.3">
      <c r="A6" s="15" t="str">
        <f>puntenberekening!A158</f>
        <v>Musseeuw Jolien</v>
      </c>
      <c r="B6" s="15" t="str">
        <f>puntenberekening!B158</f>
        <v>AVR</v>
      </c>
      <c r="C6" s="15">
        <f>puntenberekening!C158</f>
        <v>0</v>
      </c>
      <c r="D6" s="6">
        <f t="shared" si="0"/>
        <v>5</v>
      </c>
      <c r="E6" s="6">
        <f t="shared" si="1"/>
        <v>4</v>
      </c>
      <c r="F6" s="50">
        <f t="shared" si="2"/>
        <v>0</v>
      </c>
      <c r="G6" s="47">
        <f t="shared" si="3"/>
        <v>806</v>
      </c>
      <c r="H6" s="32">
        <f>puntenberekening!F158</f>
        <v>0</v>
      </c>
      <c r="I6" s="32">
        <f>puntenberekening!I158</f>
        <v>0</v>
      </c>
      <c r="J6" s="32">
        <f>puntenberekening!L158</f>
        <v>115</v>
      </c>
      <c r="K6" s="32">
        <f>puntenberekening!O158</f>
        <v>213</v>
      </c>
      <c r="L6" s="32">
        <f>puntenberekening!R158</f>
        <v>150</v>
      </c>
      <c r="M6" s="32">
        <f>puntenberekening!U158</f>
        <v>150</v>
      </c>
      <c r="N6" s="32">
        <f>puntenberekening!X158</f>
        <v>0</v>
      </c>
      <c r="O6" s="32">
        <f>puntenberekening!AA158</f>
        <v>178</v>
      </c>
    </row>
    <row r="7" spans="1:21" x14ac:dyDescent="0.3">
      <c r="A7" s="15" t="str">
        <f>puntenberekening!A149</f>
        <v>Van Laethem Charlotte</v>
      </c>
      <c r="B7" s="15" t="str">
        <f>puntenberekening!B149</f>
        <v>HCO</v>
      </c>
      <c r="C7" s="15">
        <f>puntenberekening!C149</f>
        <v>0</v>
      </c>
      <c r="D7" s="6">
        <f t="shared" si="0"/>
        <v>4</v>
      </c>
      <c r="E7" s="6">
        <f t="shared" si="1"/>
        <v>2</v>
      </c>
      <c r="F7" s="50">
        <f t="shared" si="2"/>
        <v>0</v>
      </c>
      <c r="G7" s="47">
        <f t="shared" si="3"/>
        <v>763</v>
      </c>
      <c r="H7" s="32">
        <f>puntenberekening!F149</f>
        <v>0</v>
      </c>
      <c r="I7" s="32">
        <f>puntenberekening!I149</f>
        <v>190</v>
      </c>
      <c r="J7" s="32">
        <f>puntenberekening!L149</f>
        <v>131</v>
      </c>
      <c r="K7" s="32">
        <f>puntenberekening!O149</f>
        <v>0</v>
      </c>
      <c r="L7" s="32">
        <f>puntenberekening!R149</f>
        <v>0</v>
      </c>
      <c r="M7" s="32">
        <f>puntenberekening!U149</f>
        <v>0</v>
      </c>
      <c r="N7" s="32">
        <f>puntenberekening!X149</f>
        <v>203</v>
      </c>
      <c r="O7" s="32">
        <f>puntenberekening!AA149</f>
        <v>239</v>
      </c>
    </row>
    <row r="8" spans="1:21" x14ac:dyDescent="0.3">
      <c r="A8" s="15" t="str">
        <f>puntenberekening!A155</f>
        <v>Vandelannoote Talitha</v>
      </c>
      <c r="B8" s="15" t="str">
        <f>puntenberekening!B155</f>
        <v>FLAC</v>
      </c>
      <c r="C8" s="15">
        <f>puntenberekening!C155</f>
        <v>0</v>
      </c>
      <c r="D8" s="6">
        <f t="shared" si="0"/>
        <v>5</v>
      </c>
      <c r="E8" s="6">
        <f t="shared" si="1"/>
        <v>4</v>
      </c>
      <c r="F8" s="50">
        <f t="shared" si="2"/>
        <v>0</v>
      </c>
      <c r="G8" s="47">
        <f t="shared" si="3"/>
        <v>753</v>
      </c>
      <c r="H8" s="32">
        <f>puntenberekening!F155</f>
        <v>0</v>
      </c>
      <c r="I8" s="32">
        <f>puntenberekening!I155</f>
        <v>0</v>
      </c>
      <c r="J8" s="32">
        <f>puntenberekening!L155</f>
        <v>107</v>
      </c>
      <c r="K8" s="32">
        <f>puntenberekening!O155</f>
        <v>206</v>
      </c>
      <c r="L8" s="32">
        <f>puntenberekening!R155</f>
        <v>134</v>
      </c>
      <c r="M8" s="32">
        <f>puntenberekening!U155</f>
        <v>136</v>
      </c>
      <c r="N8" s="32">
        <f>puntenberekening!X155</f>
        <v>0</v>
      </c>
      <c r="O8" s="32">
        <f>puntenberekening!AA155</f>
        <v>170</v>
      </c>
    </row>
    <row r="9" spans="1:21" x14ac:dyDescent="0.3">
      <c r="A9" s="15" t="str">
        <f>puntenberekening!A135</f>
        <v>Vens Saskia</v>
      </c>
      <c r="B9" s="15" t="str">
        <f>puntenberekening!B135</f>
        <v>AVR</v>
      </c>
      <c r="C9" s="15">
        <f>puntenberekening!C135</f>
        <v>0</v>
      </c>
      <c r="D9" s="6">
        <f t="shared" si="0"/>
        <v>4</v>
      </c>
      <c r="E9" s="6">
        <f t="shared" si="1"/>
        <v>3</v>
      </c>
      <c r="F9" s="50">
        <f t="shared" si="2"/>
        <v>0</v>
      </c>
      <c r="G9" s="47">
        <f t="shared" si="3"/>
        <v>750</v>
      </c>
      <c r="H9" s="32">
        <f>puntenberekening!F135</f>
        <v>185</v>
      </c>
      <c r="I9" s="32">
        <f>puntenberekening!I135</f>
        <v>0</v>
      </c>
      <c r="J9" s="32">
        <f>puntenberekening!L135</f>
        <v>140</v>
      </c>
      <c r="K9" s="32">
        <f>puntenberekening!O135</f>
        <v>237</v>
      </c>
      <c r="L9" s="32">
        <f>puntenberekening!R135</f>
        <v>0</v>
      </c>
      <c r="M9" s="32">
        <f>puntenberekening!U135</f>
        <v>0</v>
      </c>
      <c r="N9" s="32">
        <f>puntenberekening!X135</f>
        <v>0</v>
      </c>
      <c r="O9" s="32">
        <f>puntenberekening!AA135</f>
        <v>188</v>
      </c>
    </row>
    <row r="10" spans="1:21" x14ac:dyDescent="0.3">
      <c r="A10" s="15" t="str">
        <f>puntenberekening!A144</f>
        <v>Lamerant Joke</v>
      </c>
      <c r="B10" s="15" t="str">
        <f>puntenberekening!B144</f>
        <v>FLAC</v>
      </c>
      <c r="C10" s="15">
        <f>puntenberekening!C144</f>
        <v>0</v>
      </c>
      <c r="D10" s="6">
        <f t="shared" si="0"/>
        <v>6</v>
      </c>
      <c r="E10" s="6">
        <f t="shared" si="1"/>
        <v>6</v>
      </c>
      <c r="F10" s="50">
        <f t="shared" si="2"/>
        <v>100</v>
      </c>
      <c r="G10" s="47">
        <f t="shared" si="3"/>
        <v>724</v>
      </c>
      <c r="H10" s="32">
        <f>puntenberekening!F144</f>
        <v>122</v>
      </c>
      <c r="I10" s="32">
        <f>puntenberekening!I144</f>
        <v>100</v>
      </c>
      <c r="J10" s="32">
        <f>puntenberekening!L144</f>
        <v>104</v>
      </c>
      <c r="K10" s="32">
        <f>puntenberekening!O144</f>
        <v>183</v>
      </c>
      <c r="L10" s="32">
        <f>puntenberekening!R144</f>
        <v>100</v>
      </c>
      <c r="M10" s="32">
        <f>puntenberekening!U144</f>
        <v>115</v>
      </c>
      <c r="N10" s="32">
        <f>puntenberekening!X144</f>
        <v>0</v>
      </c>
      <c r="O10" s="32">
        <f>puntenberekening!AA144</f>
        <v>0</v>
      </c>
    </row>
    <row r="11" spans="1:21" x14ac:dyDescent="0.3">
      <c r="A11" s="15" t="str">
        <f>puntenberekening!A138</f>
        <v>Flion Romy</v>
      </c>
      <c r="B11" s="15" t="str">
        <f>puntenberekening!B138</f>
        <v>ABAV</v>
      </c>
      <c r="C11" s="15">
        <f>puntenberekening!C138</f>
        <v>0</v>
      </c>
      <c r="D11" s="6">
        <f t="shared" si="0"/>
        <v>5</v>
      </c>
      <c r="E11" s="6">
        <f t="shared" si="1"/>
        <v>3</v>
      </c>
      <c r="F11" s="50">
        <f t="shared" si="2"/>
        <v>0</v>
      </c>
      <c r="G11" s="47">
        <f t="shared" si="3"/>
        <v>710</v>
      </c>
      <c r="H11" s="32">
        <f>puntenberekening!F138</f>
        <v>164</v>
      </c>
      <c r="I11" s="32">
        <f>puntenberekening!I138</f>
        <v>150</v>
      </c>
      <c r="J11" s="32">
        <f>puntenberekening!L138</f>
        <v>121</v>
      </c>
      <c r="K11" s="32">
        <f>puntenberekening!O138</f>
        <v>0</v>
      </c>
      <c r="L11" s="32">
        <f>puntenberekening!R138</f>
        <v>0</v>
      </c>
      <c r="M11" s="32">
        <f>puntenberekening!U138</f>
        <v>0</v>
      </c>
      <c r="N11" s="32">
        <f>puntenberekening!X138</f>
        <v>125</v>
      </c>
      <c r="O11" s="32">
        <f>puntenberekening!AA138</f>
        <v>150</v>
      </c>
    </row>
    <row r="12" spans="1:21" x14ac:dyDescent="0.3">
      <c r="A12" s="15" t="str">
        <f>puntenberekening!A153</f>
        <v>Boone Emma</v>
      </c>
      <c r="B12" s="15" t="str">
        <f>puntenberekening!B153</f>
        <v>AVR</v>
      </c>
      <c r="C12" s="15">
        <f>puntenberekening!C153</f>
        <v>0</v>
      </c>
      <c r="D12" s="6">
        <f t="shared" si="0"/>
        <v>3</v>
      </c>
      <c r="E12" s="6">
        <f t="shared" si="1"/>
        <v>2</v>
      </c>
      <c r="F12" s="50">
        <f t="shared" si="2"/>
        <v>0</v>
      </c>
      <c r="G12" s="47">
        <f t="shared" si="3"/>
        <v>582</v>
      </c>
      <c r="H12" s="32">
        <f>puntenberekening!F153</f>
        <v>0</v>
      </c>
      <c r="I12" s="32">
        <f>puntenberekening!I153</f>
        <v>0</v>
      </c>
      <c r="J12" s="32">
        <f>puntenberekening!L153</f>
        <v>128</v>
      </c>
      <c r="K12" s="32">
        <f>puntenberekening!O153</f>
        <v>260</v>
      </c>
      <c r="L12" s="32">
        <f>puntenberekening!R153</f>
        <v>0</v>
      </c>
      <c r="M12" s="32">
        <f>puntenberekening!U153</f>
        <v>0</v>
      </c>
      <c r="N12" s="32">
        <f>puntenberekening!X153</f>
        <v>0</v>
      </c>
      <c r="O12" s="32">
        <f>puntenberekening!AA153</f>
        <v>194</v>
      </c>
    </row>
    <row r="13" spans="1:21" x14ac:dyDescent="0.3">
      <c r="A13" s="15" t="str">
        <f>puntenberekening!A161</f>
        <v>Claes Lotte</v>
      </c>
      <c r="B13" s="15" t="str">
        <f>puntenberekening!B161</f>
        <v>AVR</v>
      </c>
      <c r="C13" s="15">
        <f>puntenberekening!C161</f>
        <v>0</v>
      </c>
      <c r="D13" s="6">
        <f t="shared" si="0"/>
        <v>3</v>
      </c>
      <c r="E13" s="6">
        <f t="shared" si="1"/>
        <v>2</v>
      </c>
      <c r="F13" s="50">
        <f t="shared" si="2"/>
        <v>0</v>
      </c>
      <c r="G13" s="47">
        <f t="shared" si="3"/>
        <v>576</v>
      </c>
      <c r="H13" s="32">
        <f>puntenberekening!F161</f>
        <v>0</v>
      </c>
      <c r="I13" s="32">
        <f>puntenberekening!I161</f>
        <v>0</v>
      </c>
      <c r="J13" s="32">
        <f>puntenberekening!L161</f>
        <v>0</v>
      </c>
      <c r="K13" s="32">
        <f>puntenberekening!O161</f>
        <v>252</v>
      </c>
      <c r="L13" s="32">
        <f>puntenberekening!R161</f>
        <v>0</v>
      </c>
      <c r="M13" s="32">
        <f>puntenberekening!U161</f>
        <v>186</v>
      </c>
      <c r="N13" s="32">
        <f>puntenberekening!X161</f>
        <v>138</v>
      </c>
      <c r="O13" s="32">
        <f>puntenberekening!AA161</f>
        <v>0</v>
      </c>
    </row>
    <row r="14" spans="1:21" x14ac:dyDescent="0.3">
      <c r="A14" s="15" t="str">
        <f>puntenberekening!A156</f>
        <v>Temmerman Estelle</v>
      </c>
      <c r="B14" s="15" t="str">
        <f>puntenberekening!B156</f>
        <v>AVR</v>
      </c>
      <c r="C14" s="15">
        <f>puntenberekening!C156</f>
        <v>0</v>
      </c>
      <c r="D14" s="6">
        <f t="shared" si="0"/>
        <v>3</v>
      </c>
      <c r="E14" s="6">
        <f t="shared" si="1"/>
        <v>3</v>
      </c>
      <c r="F14" s="50">
        <f t="shared" si="2"/>
        <v>0</v>
      </c>
      <c r="G14" s="47">
        <f t="shared" si="3"/>
        <v>554</v>
      </c>
      <c r="H14" s="32">
        <f>puntenberekening!F156</f>
        <v>0</v>
      </c>
      <c r="I14" s="32">
        <f>puntenberekening!I156</f>
        <v>0</v>
      </c>
      <c r="J14" s="32">
        <f>puntenberekening!L156</f>
        <v>132</v>
      </c>
      <c r="K14" s="32">
        <f>puntenberekening!O156</f>
        <v>238</v>
      </c>
      <c r="L14" s="32">
        <f>puntenberekening!R156</f>
        <v>184</v>
      </c>
      <c r="M14" s="32">
        <f>puntenberekening!U156</f>
        <v>0</v>
      </c>
      <c r="N14" s="32">
        <f>puntenberekening!X156</f>
        <v>0</v>
      </c>
      <c r="O14" s="32">
        <f>puntenberekening!AA156</f>
        <v>0</v>
      </c>
    </row>
    <row r="15" spans="1:21" x14ac:dyDescent="0.3">
      <c r="A15" s="15" t="str">
        <f>puntenberekening!A150</f>
        <v>Pieters Evy</v>
      </c>
      <c r="B15" s="15" t="str">
        <f>puntenberekening!B150</f>
        <v>AVR</v>
      </c>
      <c r="C15" s="15">
        <f>puntenberekening!C150</f>
        <v>0</v>
      </c>
      <c r="D15" s="6">
        <f t="shared" si="0"/>
        <v>3</v>
      </c>
      <c r="E15" s="6">
        <f t="shared" si="1"/>
        <v>2</v>
      </c>
      <c r="F15" s="50">
        <f t="shared" si="2"/>
        <v>0</v>
      </c>
      <c r="G15" s="47">
        <f t="shared" si="3"/>
        <v>554</v>
      </c>
      <c r="H15" s="32">
        <f>puntenberekening!F150</f>
        <v>0</v>
      </c>
      <c r="I15" s="32">
        <f>puntenberekening!I150</f>
        <v>180</v>
      </c>
      <c r="J15" s="32">
        <f>puntenberekening!L150</f>
        <v>160</v>
      </c>
      <c r="K15" s="32">
        <f>puntenberekening!O150</f>
        <v>0</v>
      </c>
      <c r="L15" s="32">
        <f>puntenberekening!R150</f>
        <v>0</v>
      </c>
      <c r="M15" s="32">
        <f>puntenberekening!U150</f>
        <v>0</v>
      </c>
      <c r="N15" s="32">
        <f>puntenberekening!X150</f>
        <v>0</v>
      </c>
      <c r="O15" s="32">
        <f>puntenberekening!AA150</f>
        <v>214</v>
      </c>
    </row>
    <row r="16" spans="1:21" x14ac:dyDescent="0.3">
      <c r="A16" s="15" t="str">
        <f>puntenberekening!A140</f>
        <v>Deleu Ilke</v>
      </c>
      <c r="B16" s="15" t="str">
        <f>puntenberekening!B140</f>
        <v>FLAC</v>
      </c>
      <c r="C16" s="15">
        <f>puntenberekening!C140</f>
        <v>0</v>
      </c>
      <c r="D16" s="6">
        <f t="shared" si="0"/>
        <v>4</v>
      </c>
      <c r="E16" s="6">
        <f t="shared" si="1"/>
        <v>4</v>
      </c>
      <c r="F16" s="50">
        <f t="shared" si="2"/>
        <v>0</v>
      </c>
      <c r="G16" s="47">
        <f t="shared" si="3"/>
        <v>519</v>
      </c>
      <c r="H16" s="32">
        <f>puntenberekening!F140</f>
        <v>153</v>
      </c>
      <c r="I16" s="32">
        <f>puntenberekening!I140</f>
        <v>120</v>
      </c>
      <c r="J16" s="32">
        <f>puntenberekening!L140</f>
        <v>0</v>
      </c>
      <c r="K16" s="32">
        <f>puntenberekening!O140</f>
        <v>0</v>
      </c>
      <c r="L16" s="32">
        <f>puntenberekening!R140</f>
        <v>117</v>
      </c>
      <c r="M16" s="32">
        <f>puntenberekening!U140</f>
        <v>129</v>
      </c>
      <c r="N16" s="32">
        <f>puntenberekening!X140</f>
        <v>0</v>
      </c>
      <c r="O16" s="32">
        <f>puntenberekening!AA140</f>
        <v>0</v>
      </c>
    </row>
    <row r="17" spans="1:15" x14ac:dyDescent="0.3">
      <c r="A17" s="15" t="str">
        <f>puntenberekening!A151</f>
        <v>Brissinck Eline</v>
      </c>
      <c r="B17" s="15" t="str">
        <f>puntenberekening!B151</f>
        <v>HCO</v>
      </c>
      <c r="C17" s="15">
        <f>puntenberekening!C151</f>
        <v>0</v>
      </c>
      <c r="D17" s="6">
        <f t="shared" si="0"/>
        <v>3</v>
      </c>
      <c r="E17" s="6">
        <f t="shared" si="1"/>
        <v>3</v>
      </c>
      <c r="F17" s="50">
        <f t="shared" si="2"/>
        <v>0</v>
      </c>
      <c r="G17" s="47">
        <f t="shared" si="3"/>
        <v>475</v>
      </c>
      <c r="H17" s="32">
        <f>puntenberekening!F151</f>
        <v>0</v>
      </c>
      <c r="I17" s="32">
        <f>puntenberekening!I151</f>
        <v>140</v>
      </c>
      <c r="J17" s="32">
        <f>puntenberekening!L151</f>
        <v>113</v>
      </c>
      <c r="K17" s="32">
        <f>puntenberekening!O151</f>
        <v>222</v>
      </c>
      <c r="L17" s="32">
        <f>puntenberekening!R151</f>
        <v>0</v>
      </c>
      <c r="M17" s="32">
        <f>puntenberekening!U151</f>
        <v>0</v>
      </c>
      <c r="N17" s="32">
        <f>puntenberekening!X151</f>
        <v>0</v>
      </c>
      <c r="O17" s="32">
        <f>puntenberekening!AA151</f>
        <v>0</v>
      </c>
    </row>
    <row r="18" spans="1:15" x14ac:dyDescent="0.3">
      <c r="A18" s="15" t="str">
        <f>puntenberekening!A145</f>
        <v>Peene Frisine</v>
      </c>
      <c r="B18" s="15" t="str">
        <f>puntenberekening!B145</f>
        <v>FLAC</v>
      </c>
      <c r="C18" s="15">
        <f>puntenberekening!C145</f>
        <v>0</v>
      </c>
      <c r="D18" s="6">
        <f t="shared" si="0"/>
        <v>3</v>
      </c>
      <c r="E18" s="6">
        <f t="shared" si="1"/>
        <v>3</v>
      </c>
      <c r="F18" s="50">
        <f t="shared" si="2"/>
        <v>0</v>
      </c>
      <c r="G18" s="47">
        <f t="shared" si="3"/>
        <v>414</v>
      </c>
      <c r="H18" s="32">
        <f>puntenberekening!F145</f>
        <v>116</v>
      </c>
      <c r="I18" s="32">
        <f>puntenberekening!I145</f>
        <v>110</v>
      </c>
      <c r="J18" s="32">
        <f>puntenberekening!L145</f>
        <v>0</v>
      </c>
      <c r="K18" s="32">
        <f>puntenberekening!O145</f>
        <v>188</v>
      </c>
      <c r="L18" s="32">
        <f>puntenberekening!R145</f>
        <v>0</v>
      </c>
      <c r="M18" s="32">
        <f>puntenberekening!U145</f>
        <v>0</v>
      </c>
      <c r="N18" s="32">
        <f>puntenberekening!X145</f>
        <v>0</v>
      </c>
      <c r="O18" s="32">
        <f>puntenberekening!AA145</f>
        <v>0</v>
      </c>
    </row>
    <row r="19" spans="1:15" x14ac:dyDescent="0.3">
      <c r="A19" s="15" t="str">
        <f>puntenberekening!A162</f>
        <v>Vanwalleghem Charlotte</v>
      </c>
      <c r="B19" s="15" t="str">
        <f>puntenberekening!B162</f>
        <v>HAC</v>
      </c>
      <c r="C19" s="15">
        <f>puntenberekening!C162</f>
        <v>0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7">
        <f t="shared" si="3"/>
        <v>410</v>
      </c>
      <c r="H19" s="32">
        <f>puntenberekening!F162</f>
        <v>0</v>
      </c>
      <c r="I19" s="32">
        <f>puntenberekening!I162</f>
        <v>0</v>
      </c>
      <c r="J19" s="32">
        <f>puntenberekening!L162</f>
        <v>0</v>
      </c>
      <c r="K19" s="32">
        <f>puntenberekening!O162</f>
        <v>245</v>
      </c>
      <c r="L19" s="32">
        <f>puntenberekening!R162</f>
        <v>0</v>
      </c>
      <c r="M19" s="32">
        <f>puntenberekening!U162</f>
        <v>165</v>
      </c>
      <c r="N19" s="32">
        <f>puntenberekening!X162</f>
        <v>0</v>
      </c>
      <c r="O19" s="32">
        <f>puntenberekening!AA162</f>
        <v>0</v>
      </c>
    </row>
    <row r="20" spans="1:15" x14ac:dyDescent="0.3">
      <c r="A20" s="15" t="str">
        <f>puntenberekening!A154</f>
        <v>Vandepoele Jana</v>
      </c>
      <c r="B20" s="15" t="str">
        <f>puntenberekening!B154</f>
        <v>AVR</v>
      </c>
      <c r="C20" s="15">
        <f>puntenberekening!C154</f>
        <v>0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7">
        <f t="shared" si="3"/>
        <v>375</v>
      </c>
      <c r="H20" s="32">
        <f>puntenberekening!F154</f>
        <v>0</v>
      </c>
      <c r="I20" s="32">
        <f>puntenberekening!I154</f>
        <v>0</v>
      </c>
      <c r="J20" s="32">
        <f>puntenberekening!L154</f>
        <v>125</v>
      </c>
      <c r="K20" s="32">
        <f>puntenberekening!O154</f>
        <v>250</v>
      </c>
      <c r="L20" s="32">
        <f>puntenberekening!R154</f>
        <v>0</v>
      </c>
      <c r="M20" s="32">
        <f>puntenberekening!U154</f>
        <v>0</v>
      </c>
      <c r="N20" s="32">
        <f>puntenberekening!X154</f>
        <v>0</v>
      </c>
      <c r="O20" s="32">
        <f>puntenberekening!AA154</f>
        <v>0</v>
      </c>
    </row>
    <row r="21" spans="1:15" x14ac:dyDescent="0.3">
      <c r="A21" s="15" t="str">
        <f>puntenberekening!A146</f>
        <v>Hermans Sarah</v>
      </c>
      <c r="B21" s="15" t="str">
        <f>puntenberekening!B146</f>
        <v>AZW</v>
      </c>
      <c r="C21" s="15">
        <f>puntenberekening!C146</f>
        <v>0</v>
      </c>
      <c r="D21" s="6">
        <f t="shared" si="0"/>
        <v>3</v>
      </c>
      <c r="E21" s="6">
        <f t="shared" si="1"/>
        <v>3</v>
      </c>
      <c r="F21" s="50">
        <f t="shared" si="2"/>
        <v>0</v>
      </c>
      <c r="G21" s="47">
        <f t="shared" si="3"/>
        <v>358</v>
      </c>
      <c r="H21" s="32">
        <f>puntenberekening!F146</f>
        <v>111</v>
      </c>
      <c r="I21" s="32">
        <f>puntenberekening!I146</f>
        <v>0</v>
      </c>
      <c r="J21" s="32">
        <f>puntenberekening!L146</f>
        <v>0</v>
      </c>
      <c r="K21" s="32">
        <f>puntenberekening!O146</f>
        <v>0</v>
      </c>
      <c r="L21" s="32">
        <f>puntenberekening!R146</f>
        <v>125</v>
      </c>
      <c r="M21" s="32">
        <f>puntenberekening!U146</f>
        <v>122</v>
      </c>
      <c r="N21" s="32">
        <f>puntenberekening!X146</f>
        <v>0</v>
      </c>
      <c r="O21" s="32">
        <f>puntenberekening!AA146</f>
        <v>0</v>
      </c>
    </row>
    <row r="22" spans="1:15" x14ac:dyDescent="0.3">
      <c r="A22" s="15" t="str">
        <f>puntenberekening!A136</f>
        <v>D'haene Emma</v>
      </c>
      <c r="B22" s="15" t="str">
        <f>puntenberekening!B136</f>
        <v>AZW</v>
      </c>
      <c r="C22" s="15">
        <f>puntenberekening!C136</f>
        <v>0</v>
      </c>
      <c r="D22" s="6">
        <f t="shared" si="0"/>
        <v>2</v>
      </c>
      <c r="E22" s="6">
        <f t="shared" si="1"/>
        <v>2</v>
      </c>
      <c r="F22" s="50">
        <f t="shared" si="2"/>
        <v>0</v>
      </c>
      <c r="G22" s="47">
        <f t="shared" si="3"/>
        <v>351</v>
      </c>
      <c r="H22" s="32">
        <f>puntenberekening!F136</f>
        <v>179</v>
      </c>
      <c r="I22" s="32">
        <f>puntenberekening!I136</f>
        <v>0</v>
      </c>
      <c r="J22" s="32">
        <f>puntenberekening!L136</f>
        <v>0</v>
      </c>
      <c r="K22" s="32">
        <f>puntenberekening!O136</f>
        <v>0</v>
      </c>
      <c r="L22" s="32">
        <f>puntenberekening!R136</f>
        <v>0</v>
      </c>
      <c r="M22" s="32">
        <f>puntenberekening!U136</f>
        <v>172</v>
      </c>
      <c r="N22" s="32">
        <f>puntenberekening!X136</f>
        <v>0</v>
      </c>
      <c r="O22" s="32">
        <f>puntenberekening!AA136</f>
        <v>0</v>
      </c>
    </row>
    <row r="23" spans="1:15" x14ac:dyDescent="0.3">
      <c r="A23" s="15" t="str">
        <f>puntenberekening!A166</f>
        <v>Devoldere Kjilsea</v>
      </c>
      <c r="B23" s="15" t="str">
        <f>puntenberekening!B166</f>
        <v>AVMO</v>
      </c>
      <c r="C23" s="15">
        <f>puntenberekening!C166</f>
        <v>0</v>
      </c>
      <c r="D23" s="6">
        <f t="shared" si="0"/>
        <v>2</v>
      </c>
      <c r="E23" s="6">
        <f t="shared" si="1"/>
        <v>2</v>
      </c>
      <c r="F23" s="50">
        <f t="shared" si="2"/>
        <v>0</v>
      </c>
      <c r="G23" s="47">
        <f t="shared" si="3"/>
        <v>350</v>
      </c>
      <c r="H23" s="32">
        <f>puntenberekening!F166</f>
        <v>0</v>
      </c>
      <c r="I23" s="32">
        <f>puntenberekening!I166</f>
        <v>0</v>
      </c>
      <c r="J23" s="32">
        <f>puntenberekening!L166</f>
        <v>0</v>
      </c>
      <c r="K23" s="32">
        <f>puntenberekening!O166</f>
        <v>200</v>
      </c>
      <c r="L23" s="32">
        <f>puntenberekening!R166</f>
        <v>150</v>
      </c>
      <c r="M23" s="32">
        <f>puntenberekening!U166</f>
        <v>0</v>
      </c>
      <c r="N23" s="32">
        <f>puntenberekening!X166</f>
        <v>0</v>
      </c>
      <c r="O23" s="32">
        <f>puntenberekening!AA166</f>
        <v>0</v>
      </c>
    </row>
    <row r="24" spans="1:15" x14ac:dyDescent="0.3">
      <c r="A24" s="15" t="str">
        <f>puntenberekening!A152</f>
        <v>Jonckheere Eva</v>
      </c>
      <c r="B24" s="15" t="str">
        <f>puntenberekening!B152</f>
        <v>HCO</v>
      </c>
      <c r="C24" s="15">
        <f>puntenberekening!C152</f>
        <v>0</v>
      </c>
      <c r="D24" s="6">
        <f t="shared" si="0"/>
        <v>2</v>
      </c>
      <c r="E24" s="6">
        <f t="shared" si="1"/>
        <v>2</v>
      </c>
      <c r="F24" s="50">
        <f t="shared" si="2"/>
        <v>0</v>
      </c>
      <c r="G24" s="47">
        <f t="shared" si="3"/>
        <v>329</v>
      </c>
      <c r="H24" s="32">
        <f>puntenberekening!F152</f>
        <v>0</v>
      </c>
      <c r="I24" s="32">
        <f>puntenberekening!I152</f>
        <v>130</v>
      </c>
      <c r="J24" s="32">
        <f>puntenberekening!L152</f>
        <v>0</v>
      </c>
      <c r="K24" s="32">
        <f>puntenberekening!O152</f>
        <v>199</v>
      </c>
      <c r="L24" s="32">
        <f>puntenberekening!R152</f>
        <v>0</v>
      </c>
      <c r="M24" s="32">
        <f>puntenberekening!U152</f>
        <v>0</v>
      </c>
      <c r="N24" s="32">
        <f>puntenberekening!X152</f>
        <v>0</v>
      </c>
      <c r="O24" s="32">
        <f>puntenberekening!AA152</f>
        <v>0</v>
      </c>
    </row>
    <row r="25" spans="1:15" x14ac:dyDescent="0.3">
      <c r="A25" s="15" t="str">
        <f>puntenberekening!A141</f>
        <v>Wastyn Chiara</v>
      </c>
      <c r="B25" s="15" t="str">
        <f>puntenberekening!B141</f>
        <v>AZW</v>
      </c>
      <c r="C25" s="15">
        <f>puntenberekening!C141</f>
        <v>0</v>
      </c>
      <c r="D25" s="6">
        <f t="shared" si="0"/>
        <v>2</v>
      </c>
      <c r="E25" s="6">
        <f t="shared" si="1"/>
        <v>2</v>
      </c>
      <c r="F25" s="50">
        <f t="shared" si="2"/>
        <v>0</v>
      </c>
      <c r="G25" s="47">
        <f t="shared" si="3"/>
        <v>256</v>
      </c>
      <c r="H25" s="32">
        <f>puntenberekening!F141</f>
        <v>143</v>
      </c>
      <c r="I25" s="32">
        <f>puntenberekening!I141</f>
        <v>0</v>
      </c>
      <c r="J25" s="32">
        <f>puntenberekening!L141</f>
        <v>113</v>
      </c>
      <c r="K25" s="32">
        <f>puntenberekening!O141</f>
        <v>0</v>
      </c>
      <c r="L25" s="32">
        <f>puntenberekening!R141</f>
        <v>0</v>
      </c>
      <c r="M25" s="32">
        <f>puntenberekening!U141</f>
        <v>0</v>
      </c>
      <c r="N25" s="32">
        <f>puntenberekening!X141</f>
        <v>0</v>
      </c>
      <c r="O25" s="32">
        <f>puntenberekening!AA141</f>
        <v>0</v>
      </c>
    </row>
    <row r="26" spans="1:15" x14ac:dyDescent="0.3">
      <c r="A26" s="15" t="str">
        <f>puntenberekening!A142</f>
        <v>Breye Rune</v>
      </c>
      <c r="B26" s="15" t="str">
        <f>puntenberekening!B142</f>
        <v>AZW</v>
      </c>
      <c r="C26" s="15">
        <f>puntenberekening!C142</f>
        <v>0</v>
      </c>
      <c r="D26" s="6">
        <f t="shared" si="0"/>
        <v>2</v>
      </c>
      <c r="E26" s="6">
        <f t="shared" si="1"/>
        <v>2</v>
      </c>
      <c r="F26" s="50">
        <f t="shared" si="2"/>
        <v>0</v>
      </c>
      <c r="G26" s="47">
        <f t="shared" si="3"/>
        <v>241</v>
      </c>
      <c r="H26" s="32">
        <f>puntenberekening!F142</f>
        <v>132</v>
      </c>
      <c r="I26" s="32">
        <f>puntenberekening!I142</f>
        <v>0</v>
      </c>
      <c r="J26" s="32">
        <f>puntenberekening!L142</f>
        <v>109</v>
      </c>
      <c r="K26" s="32">
        <f>puntenberekening!O142</f>
        <v>0</v>
      </c>
      <c r="L26" s="32">
        <f>puntenberekening!R142</f>
        <v>0</v>
      </c>
      <c r="M26" s="32">
        <f>puntenberekening!U142</f>
        <v>0</v>
      </c>
      <c r="N26" s="32">
        <f>puntenberekening!X142</f>
        <v>0</v>
      </c>
      <c r="O26" s="32">
        <f>puntenberekening!AA142</f>
        <v>0</v>
      </c>
    </row>
    <row r="27" spans="1:15" x14ac:dyDescent="0.3">
      <c r="A27" s="15" t="str">
        <f>puntenberekening!A163</f>
        <v>De Vos Katrien</v>
      </c>
      <c r="B27" s="15" t="str">
        <f>puntenberekening!B163</f>
        <v>AZW</v>
      </c>
      <c r="C27" s="15">
        <f>puntenberekening!C163</f>
        <v>0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229</v>
      </c>
      <c r="H27" s="32">
        <f>puntenberekening!F163</f>
        <v>0</v>
      </c>
      <c r="I27" s="32">
        <f>puntenberekening!I163</f>
        <v>0</v>
      </c>
      <c r="J27" s="32">
        <f>puntenberekening!L163</f>
        <v>0</v>
      </c>
      <c r="K27" s="32">
        <f>puntenberekening!O163</f>
        <v>229</v>
      </c>
      <c r="L27" s="32">
        <f>puntenberekening!R163</f>
        <v>0</v>
      </c>
      <c r="M27" s="32">
        <f>puntenberekening!U163</f>
        <v>0</v>
      </c>
      <c r="N27" s="32">
        <f>puntenberekening!X163</f>
        <v>0</v>
      </c>
      <c r="O27" s="32">
        <f>puntenberekening!AA163</f>
        <v>0</v>
      </c>
    </row>
    <row r="28" spans="1:15" x14ac:dyDescent="0.3">
      <c r="A28" s="15" t="str">
        <f>puntenberekening!A164</f>
        <v>Houtteman Jolien</v>
      </c>
      <c r="B28" s="15" t="str">
        <f>puntenberekening!B164</f>
        <v>AVMO</v>
      </c>
      <c r="C28" s="15">
        <f>puntenberekening!C164</f>
        <v>0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191</v>
      </c>
      <c r="H28" s="32">
        <f>puntenberekening!F164</f>
        <v>0</v>
      </c>
      <c r="I28" s="32">
        <f>puntenberekening!I164</f>
        <v>0</v>
      </c>
      <c r="J28" s="32">
        <f>puntenberekening!L164</f>
        <v>0</v>
      </c>
      <c r="K28" s="32">
        <f>puntenberekening!O164</f>
        <v>191</v>
      </c>
      <c r="L28" s="32">
        <f>puntenberekening!R164</f>
        <v>0</v>
      </c>
      <c r="M28" s="32">
        <f>puntenberekening!U164</f>
        <v>0</v>
      </c>
      <c r="N28" s="32">
        <f>puntenberekening!X164</f>
        <v>0</v>
      </c>
      <c r="O28" s="32">
        <f>puntenberekening!AA164</f>
        <v>0</v>
      </c>
    </row>
    <row r="29" spans="1:15" x14ac:dyDescent="0.3">
      <c r="A29" s="15" t="str">
        <f>puntenberekening!A165</f>
        <v>Van Den Broucke Emma</v>
      </c>
      <c r="B29" s="15" t="str">
        <f>puntenberekening!B165</f>
        <v>KKS</v>
      </c>
      <c r="C29" s="15">
        <f>puntenberekening!C165</f>
        <v>0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175</v>
      </c>
      <c r="H29" s="32">
        <f>puntenberekening!F165</f>
        <v>0</v>
      </c>
      <c r="I29" s="32">
        <f>puntenberekening!I165</f>
        <v>0</v>
      </c>
      <c r="J29" s="32">
        <f>puntenberekening!L165</f>
        <v>0</v>
      </c>
      <c r="K29" s="32">
        <f>puntenberekening!O165</f>
        <v>175</v>
      </c>
      <c r="L29" s="32">
        <f>puntenberekening!R165</f>
        <v>0</v>
      </c>
      <c r="M29" s="32">
        <f>puntenberekening!U165</f>
        <v>0</v>
      </c>
      <c r="N29" s="32">
        <f>puntenberekening!X165</f>
        <v>0</v>
      </c>
      <c r="O29" s="32">
        <f>puntenberekening!AA165</f>
        <v>0</v>
      </c>
    </row>
    <row r="30" spans="1:15" x14ac:dyDescent="0.3">
      <c r="A30" s="15" t="str">
        <f>puntenberekening!A167</f>
        <v>Diko Genelva</v>
      </c>
      <c r="B30" s="15" t="str">
        <f>puntenberekening!B167</f>
        <v>KKS</v>
      </c>
      <c r="C30" s="15">
        <f>puntenberekening!C167</f>
        <v>0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7">
        <f t="shared" si="3"/>
        <v>175</v>
      </c>
      <c r="H30" s="32">
        <f>puntenberekening!F167</f>
        <v>0</v>
      </c>
      <c r="I30" s="32">
        <f>puntenberekening!I167</f>
        <v>0</v>
      </c>
      <c r="J30" s="32">
        <f>puntenberekening!L167</f>
        <v>0</v>
      </c>
      <c r="K30" s="32">
        <f>puntenberekening!O167</f>
        <v>175</v>
      </c>
      <c r="L30" s="32">
        <f>puntenberekening!R167</f>
        <v>0</v>
      </c>
      <c r="M30" s="32">
        <f>puntenberekening!U167</f>
        <v>0</v>
      </c>
      <c r="N30" s="32">
        <f>puntenberekening!X167</f>
        <v>0</v>
      </c>
      <c r="O30" s="32">
        <f>puntenberekening!AA167</f>
        <v>0</v>
      </c>
    </row>
    <row r="31" spans="1:15" x14ac:dyDescent="0.3">
      <c r="A31" s="15" t="str">
        <f>puntenberekening!A139</f>
        <v>Vandendriessche Indra</v>
      </c>
      <c r="B31" s="15" t="str">
        <f>puntenberekening!B139</f>
        <v>AZW</v>
      </c>
      <c r="C31" s="15">
        <f>puntenberekening!C139</f>
        <v>0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7">
        <f t="shared" si="3"/>
        <v>158</v>
      </c>
      <c r="H31" s="32">
        <f>puntenberekening!F139</f>
        <v>158</v>
      </c>
      <c r="I31" s="32">
        <f>puntenberekening!I139</f>
        <v>0</v>
      </c>
      <c r="J31" s="32">
        <f>puntenberekening!L139</f>
        <v>0</v>
      </c>
      <c r="K31" s="32">
        <f>puntenberekening!O139</f>
        <v>0</v>
      </c>
      <c r="L31" s="32">
        <f>puntenberekening!R139</f>
        <v>0</v>
      </c>
      <c r="M31" s="32">
        <f>puntenberekening!U139</f>
        <v>0</v>
      </c>
      <c r="N31" s="32">
        <f>puntenberekening!X139</f>
        <v>0</v>
      </c>
      <c r="O31" s="32">
        <f>puntenberekening!AA139</f>
        <v>0</v>
      </c>
    </row>
    <row r="32" spans="1:15" x14ac:dyDescent="0.3">
      <c r="A32" s="15" t="str">
        <f>puntenberekening!A160</f>
        <v>Dequae Nele</v>
      </c>
      <c r="B32" s="15" t="str">
        <f>puntenberekening!B160</f>
        <v>AZW</v>
      </c>
      <c r="C32" s="15">
        <f>puntenberekening!C160</f>
        <v>0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7">
        <f t="shared" si="3"/>
        <v>138</v>
      </c>
      <c r="H32" s="32">
        <f>puntenberekening!F160</f>
        <v>0</v>
      </c>
      <c r="I32" s="32">
        <f>puntenberekening!I160</f>
        <v>0</v>
      </c>
      <c r="J32" s="32">
        <f>puntenberekening!L160</f>
        <v>138</v>
      </c>
      <c r="K32" s="32">
        <f>puntenberekening!O160</f>
        <v>0</v>
      </c>
      <c r="L32" s="32">
        <f>puntenberekening!R160</f>
        <v>0</v>
      </c>
      <c r="M32" s="32">
        <f>puntenberekening!U160</f>
        <v>0</v>
      </c>
      <c r="N32" s="32">
        <f>puntenberekening!X160</f>
        <v>0</v>
      </c>
      <c r="O32" s="32">
        <f>puntenberekening!AA160</f>
        <v>0</v>
      </c>
    </row>
    <row r="33" spans="1:15" x14ac:dyDescent="0.3">
      <c r="A33" s="15" t="str">
        <f>puntenberekening!A143</f>
        <v>Vandenabeele Linde</v>
      </c>
      <c r="B33" s="15" t="str">
        <f>puntenberekening!B143</f>
        <v>AZW</v>
      </c>
      <c r="C33" s="15">
        <f>puntenberekening!C143</f>
        <v>0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7">
        <f t="shared" si="3"/>
        <v>127</v>
      </c>
      <c r="H33" s="32">
        <f>puntenberekening!F143</f>
        <v>127</v>
      </c>
      <c r="I33" s="32">
        <f>puntenberekening!I143</f>
        <v>0</v>
      </c>
      <c r="J33" s="32">
        <f>puntenberekening!L143</f>
        <v>0</v>
      </c>
      <c r="K33" s="32">
        <f>puntenberekening!O143</f>
        <v>0</v>
      </c>
      <c r="L33" s="32">
        <f>puntenberekening!R143</f>
        <v>0</v>
      </c>
      <c r="M33" s="32">
        <f>puntenberekening!U143</f>
        <v>0</v>
      </c>
      <c r="N33" s="32">
        <f>puntenberekening!X143</f>
        <v>0</v>
      </c>
      <c r="O33" s="32">
        <f>puntenberekening!AA143</f>
        <v>0</v>
      </c>
    </row>
    <row r="34" spans="1:15" x14ac:dyDescent="0.3">
      <c r="A34" s="15" t="str">
        <f>puntenberekening!A168</f>
        <v>Vanelstlande Linde</v>
      </c>
      <c r="B34" s="15" t="str">
        <f>puntenberekening!B168</f>
        <v>MACW</v>
      </c>
      <c r="C34" s="15">
        <f>puntenberekening!C168</f>
        <v>0</v>
      </c>
      <c r="D34" s="6">
        <f t="shared" si="0"/>
        <v>1</v>
      </c>
      <c r="E34" s="6">
        <f t="shared" si="1"/>
        <v>1</v>
      </c>
      <c r="F34" s="50">
        <f t="shared" si="2"/>
        <v>0</v>
      </c>
      <c r="G34" s="47">
        <f t="shared" si="3"/>
        <v>108</v>
      </c>
      <c r="H34" s="32">
        <f>puntenberekening!F168</f>
        <v>0</v>
      </c>
      <c r="I34" s="32">
        <f>puntenberekening!I168</f>
        <v>0</v>
      </c>
      <c r="J34" s="32">
        <f>puntenberekening!L168</f>
        <v>0</v>
      </c>
      <c r="K34" s="32">
        <f>puntenberekening!O168</f>
        <v>0</v>
      </c>
      <c r="L34" s="32">
        <f>puntenberekening!R168</f>
        <v>0</v>
      </c>
      <c r="M34" s="32">
        <f>puntenberekening!U168</f>
        <v>108</v>
      </c>
      <c r="N34" s="32">
        <f>puntenberekening!X168</f>
        <v>0</v>
      </c>
      <c r="O34" s="32">
        <f>puntenberekening!AA168</f>
        <v>0</v>
      </c>
    </row>
    <row r="35" spans="1:15" x14ac:dyDescent="0.3">
      <c r="A35" s="15" t="str">
        <f>puntenberekening!A147</f>
        <v>Belbard Amal</v>
      </c>
      <c r="B35" s="15" t="str">
        <f>puntenberekening!B147</f>
        <v>AZW</v>
      </c>
      <c r="C35" s="15">
        <f>puntenberekening!C147</f>
        <v>0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7">
        <f t="shared" si="3"/>
        <v>106</v>
      </c>
      <c r="H35" s="32">
        <f>puntenberekening!F147</f>
        <v>106</v>
      </c>
      <c r="I35" s="32">
        <f>puntenberekening!I147</f>
        <v>0</v>
      </c>
      <c r="J35" s="32">
        <f>puntenberekening!L147</f>
        <v>0</v>
      </c>
      <c r="K35" s="32">
        <f>puntenberekening!O147</f>
        <v>0</v>
      </c>
      <c r="L35" s="32">
        <f>puntenberekening!R147</f>
        <v>0</v>
      </c>
      <c r="M35" s="32">
        <f>puntenberekening!U147</f>
        <v>0</v>
      </c>
      <c r="N35" s="32">
        <f>puntenberekening!X147</f>
        <v>0</v>
      </c>
      <c r="O35" s="32">
        <f>puntenberekening!AA147</f>
        <v>0</v>
      </c>
    </row>
    <row r="36" spans="1:15" x14ac:dyDescent="0.3">
      <c r="A36" s="15" t="str">
        <f>puntenberekening!A148</f>
        <v>Naessens Lotte</v>
      </c>
      <c r="B36" s="15" t="str">
        <f>puntenberekening!B148</f>
        <v>AZW</v>
      </c>
      <c r="C36" s="15">
        <f>puntenberekening!C148</f>
        <v>0</v>
      </c>
      <c r="D36" s="6">
        <f t="shared" si="0"/>
        <v>1</v>
      </c>
      <c r="E36" s="6">
        <f t="shared" si="1"/>
        <v>1</v>
      </c>
      <c r="F36" s="50">
        <f t="shared" si="2"/>
        <v>0</v>
      </c>
      <c r="G36" s="47">
        <f t="shared" si="3"/>
        <v>100</v>
      </c>
      <c r="H36" s="32">
        <f>puntenberekening!F148</f>
        <v>100</v>
      </c>
      <c r="I36" s="32">
        <f>puntenberekening!I148</f>
        <v>0</v>
      </c>
      <c r="J36" s="32">
        <f>puntenberekening!L148</f>
        <v>0</v>
      </c>
      <c r="K36" s="32">
        <f>puntenberekening!O148</f>
        <v>0</v>
      </c>
      <c r="L36" s="32">
        <f>puntenberekening!R148</f>
        <v>0</v>
      </c>
      <c r="M36" s="32">
        <f>puntenberekening!U148</f>
        <v>0</v>
      </c>
      <c r="N36" s="32">
        <f>puntenberekening!X148</f>
        <v>0</v>
      </c>
      <c r="O36" s="32">
        <f>puntenberekening!AA148</f>
        <v>0</v>
      </c>
    </row>
    <row r="37" spans="1:15" x14ac:dyDescent="0.3">
      <c r="A37" s="15" t="str">
        <f>puntenberekening!A159</f>
        <v>Deleu Sarah</v>
      </c>
      <c r="B37" s="15" t="str">
        <f>puntenberekening!B159</f>
        <v>AZW</v>
      </c>
      <c r="C37" s="15">
        <f>puntenberekening!C159</f>
        <v>0</v>
      </c>
      <c r="D37" s="6">
        <f t="shared" si="0"/>
        <v>1</v>
      </c>
      <c r="E37" s="6">
        <f t="shared" si="1"/>
        <v>1</v>
      </c>
      <c r="F37" s="50">
        <f t="shared" si="2"/>
        <v>0</v>
      </c>
      <c r="G37" s="47">
        <f t="shared" si="3"/>
        <v>100</v>
      </c>
      <c r="H37" s="32">
        <f>puntenberekening!F159</f>
        <v>0</v>
      </c>
      <c r="I37" s="32">
        <f>puntenberekening!I159</f>
        <v>0</v>
      </c>
      <c r="J37" s="32">
        <f>puntenberekening!L159</f>
        <v>100</v>
      </c>
      <c r="K37" s="32">
        <f>puntenberekening!O159</f>
        <v>0</v>
      </c>
      <c r="L37" s="32">
        <f>puntenberekening!R159</f>
        <v>0</v>
      </c>
      <c r="M37" s="32">
        <f>puntenberekening!U159</f>
        <v>0</v>
      </c>
      <c r="N37" s="32">
        <f>puntenberekening!X159</f>
        <v>0</v>
      </c>
      <c r="O37" s="32">
        <f>puntenberekening!AA159</f>
        <v>0</v>
      </c>
    </row>
    <row r="38" spans="1:15" x14ac:dyDescent="0.3">
      <c r="A38" s="15">
        <f>puntenberekening!A169</f>
        <v>0</v>
      </c>
      <c r="B38" s="15">
        <f>puntenberekening!B169</f>
        <v>0</v>
      </c>
      <c r="C38" s="15">
        <f>puntenberekening!C169</f>
        <v>0</v>
      </c>
      <c r="D38" s="6">
        <f t="shared" ref="D38:D39" si="4">COUNTIF(H38:O38, "&gt;0")</f>
        <v>0</v>
      </c>
      <c r="E38" s="6">
        <f t="shared" ref="E38:E42" si="5">COUNTIF(H38:M38, "&gt;0")</f>
        <v>0</v>
      </c>
      <c r="F38" s="50">
        <f t="shared" ref="F38:F42" si="6">IF(E38&gt;=6,100,0)</f>
        <v>0</v>
      </c>
      <c r="G38" s="47">
        <f t="shared" ref="G38:G39" si="7">SUM(LARGE(H38:O38,1),LARGE(H38:O38,2),LARGE(H38:O38,3),LARGE(H38:O38,4),LARGE(H38:O38,5),F38)</f>
        <v>0</v>
      </c>
      <c r="H38" s="32">
        <f>puntenberekening!F169</f>
        <v>0</v>
      </c>
      <c r="I38" s="32">
        <f>puntenberekening!I169</f>
        <v>0</v>
      </c>
      <c r="J38" s="32">
        <f>puntenberekening!L169</f>
        <v>0</v>
      </c>
      <c r="K38" s="32">
        <f>puntenberekening!O169</f>
        <v>0</v>
      </c>
      <c r="L38" s="32">
        <f>puntenberekening!R169</f>
        <v>0</v>
      </c>
      <c r="M38" s="32">
        <f>puntenberekening!U169</f>
        <v>0</v>
      </c>
      <c r="N38" s="32">
        <f>puntenberekening!X169</f>
        <v>0</v>
      </c>
      <c r="O38" s="32">
        <f>puntenberekening!AA169</f>
        <v>0</v>
      </c>
    </row>
    <row r="39" spans="1:15" x14ac:dyDescent="0.3">
      <c r="A39" s="15">
        <f>puntenberekening!A170</f>
        <v>0</v>
      </c>
      <c r="B39" s="15">
        <f>puntenberekening!B170</f>
        <v>0</v>
      </c>
      <c r="C39" s="15">
        <f>puntenberekening!C170</f>
        <v>0</v>
      </c>
      <c r="D39" s="6">
        <f t="shared" si="4"/>
        <v>0</v>
      </c>
      <c r="E39" s="6">
        <f t="shared" si="5"/>
        <v>0</v>
      </c>
      <c r="F39" s="50">
        <f t="shared" si="6"/>
        <v>0</v>
      </c>
      <c r="G39" s="47">
        <f t="shared" si="7"/>
        <v>0</v>
      </c>
      <c r="H39" s="32">
        <f>puntenberekening!F170</f>
        <v>0</v>
      </c>
      <c r="I39" s="32">
        <f>puntenberekening!I170</f>
        <v>0</v>
      </c>
      <c r="J39" s="32">
        <f>puntenberekening!L170</f>
        <v>0</v>
      </c>
      <c r="K39" s="32">
        <f>puntenberekening!O170</f>
        <v>0</v>
      </c>
      <c r="L39" s="32">
        <f>puntenberekening!R170</f>
        <v>0</v>
      </c>
      <c r="M39" s="32">
        <f>puntenberekening!U170</f>
        <v>0</v>
      </c>
      <c r="N39" s="32">
        <f>puntenberekening!X170</f>
        <v>0</v>
      </c>
      <c r="O39" s="32">
        <f>puntenberekening!AA170</f>
        <v>0</v>
      </c>
    </row>
    <row r="40" spans="1:15" x14ac:dyDescent="0.3">
      <c r="A40" s="15">
        <f>puntenberekening!A171</f>
        <v>0</v>
      </c>
      <c r="B40" s="15">
        <f>puntenberekening!B171</f>
        <v>0</v>
      </c>
      <c r="C40" s="15">
        <f>puntenberekening!C171</f>
        <v>0</v>
      </c>
      <c r="D40" s="6">
        <f t="shared" ref="D40:D42" si="8">COUNTIF(H40:O40, "&gt;0")</f>
        <v>0</v>
      </c>
      <c r="E40" s="6">
        <f t="shared" si="5"/>
        <v>0</v>
      </c>
      <c r="F40" s="50">
        <f t="shared" si="6"/>
        <v>0</v>
      </c>
      <c r="G40" s="47">
        <f t="shared" ref="G40:G42" si="9">SUM(LARGE(H40:O40,1),LARGE(H40:O40,2),LARGE(H40:O40,3),LARGE(H40:O40,4),LARGE(H40:O40,5),F40)</f>
        <v>0</v>
      </c>
      <c r="H40" s="32">
        <f>puntenberekening!F171</f>
        <v>0</v>
      </c>
      <c r="I40" s="32">
        <f>puntenberekening!I171</f>
        <v>0</v>
      </c>
      <c r="J40" s="32">
        <f>puntenberekening!L171</f>
        <v>0</v>
      </c>
      <c r="K40" s="32">
        <f>puntenberekening!O171</f>
        <v>0</v>
      </c>
      <c r="L40" s="32">
        <f>puntenberekening!R171</f>
        <v>0</v>
      </c>
      <c r="M40" s="32">
        <f>puntenberekening!U171</f>
        <v>0</v>
      </c>
      <c r="N40" s="32">
        <f>puntenberekening!X171</f>
        <v>0</v>
      </c>
      <c r="O40" s="32">
        <f>puntenberekening!AA171</f>
        <v>0</v>
      </c>
    </row>
    <row r="41" spans="1:15" x14ac:dyDescent="0.3">
      <c r="A41" s="15">
        <f>puntenberekening!A172</f>
        <v>0</v>
      </c>
      <c r="B41" s="15">
        <f>puntenberekening!B172</f>
        <v>0</v>
      </c>
      <c r="C41" s="15">
        <f>puntenberekening!C172</f>
        <v>0</v>
      </c>
      <c r="D41" s="6">
        <f t="shared" si="8"/>
        <v>0</v>
      </c>
      <c r="E41" s="6">
        <f t="shared" si="5"/>
        <v>0</v>
      </c>
      <c r="F41" s="50">
        <f t="shared" si="6"/>
        <v>0</v>
      </c>
      <c r="G41" s="47">
        <f t="shared" si="9"/>
        <v>0</v>
      </c>
      <c r="H41" s="32">
        <f>puntenberekening!F172</f>
        <v>0</v>
      </c>
      <c r="I41" s="32">
        <f>puntenberekening!I172</f>
        <v>0</v>
      </c>
      <c r="J41" s="32">
        <f>puntenberekening!L172</f>
        <v>0</v>
      </c>
      <c r="K41" s="32">
        <f>puntenberekening!O172</f>
        <v>0</v>
      </c>
      <c r="L41" s="32">
        <f>puntenberekening!R172</f>
        <v>0</v>
      </c>
      <c r="M41" s="32">
        <f>puntenberekening!U172</f>
        <v>0</v>
      </c>
      <c r="N41" s="32">
        <f>puntenberekening!X172</f>
        <v>0</v>
      </c>
      <c r="O41" s="32">
        <f>puntenberekening!AA172</f>
        <v>0</v>
      </c>
    </row>
    <row r="42" spans="1:15" x14ac:dyDescent="0.3">
      <c r="A42" s="15">
        <f>puntenberekening!A173</f>
        <v>0</v>
      </c>
      <c r="B42" s="15">
        <f>puntenberekening!B173</f>
        <v>0</v>
      </c>
      <c r="C42" s="15">
        <f>puntenberekening!C173</f>
        <v>0</v>
      </c>
      <c r="D42" s="6">
        <f t="shared" si="8"/>
        <v>0</v>
      </c>
      <c r="E42" s="6">
        <f t="shared" si="5"/>
        <v>0</v>
      </c>
      <c r="F42" s="50">
        <f t="shared" si="6"/>
        <v>0</v>
      </c>
      <c r="G42" s="47">
        <f t="shared" si="9"/>
        <v>0</v>
      </c>
      <c r="H42" s="32">
        <f>puntenberekening!F173</f>
        <v>0</v>
      </c>
      <c r="I42" s="32">
        <f>puntenberekening!I173</f>
        <v>0</v>
      </c>
      <c r="J42" s="32">
        <f>puntenberekening!L173</f>
        <v>0</v>
      </c>
      <c r="K42" s="32">
        <f>puntenberekening!O173</f>
        <v>0</v>
      </c>
      <c r="L42" s="32">
        <f>puntenberekening!R173</f>
        <v>0</v>
      </c>
      <c r="M42" s="32">
        <f>puntenberekening!U173</f>
        <v>0</v>
      </c>
      <c r="N42" s="32">
        <f>puntenberekening!X173</f>
        <v>0</v>
      </c>
      <c r="O42" s="32">
        <f>puntenberekening!AA173</f>
        <v>0</v>
      </c>
    </row>
    <row r="43" spans="1:15" x14ac:dyDescent="0.3">
      <c r="A43" s="27"/>
      <c r="B43" s="27"/>
      <c r="C43" s="27"/>
    </row>
    <row r="44" spans="1:15" x14ac:dyDescent="0.3">
      <c r="A44" s="27"/>
      <c r="B44" s="27"/>
      <c r="C44" s="27"/>
    </row>
    <row r="45" spans="1:15" x14ac:dyDescent="0.3">
      <c r="A45" s="27"/>
      <c r="B45" s="27"/>
      <c r="C45" s="27"/>
    </row>
    <row r="46" spans="1:15" x14ac:dyDescent="0.3">
      <c r="A46" s="28"/>
      <c r="B46" s="28"/>
      <c r="C46" s="28"/>
      <c r="D46" s="26"/>
      <c r="E46" s="26"/>
      <c r="F46" s="26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3" x14ac:dyDescent="0.3">
      <c r="A49" s="27"/>
      <c r="B49" s="27"/>
      <c r="C49" s="27"/>
    </row>
  </sheetData>
  <sortState ref="A3:O37">
    <sortCondition descending="1" ref="G3:G37"/>
  </sortState>
  <conditionalFormatting sqref="E43:E1048576">
    <cfRule type="cellIs" dxfId="8" priority="62" operator="greaterThan">
      <formula>4</formula>
    </cfRule>
  </conditionalFormatting>
  <conditionalFormatting sqref="F3">
    <cfRule type="expression" dxfId="7" priority="50">
      <formula>$E$3=8</formula>
    </cfRule>
  </conditionalFormatting>
  <conditionalFormatting sqref="D2 D43:D1048576">
    <cfRule type="cellIs" dxfId="6" priority="46" operator="greaterThan">
      <formula>3</formula>
    </cfRule>
  </conditionalFormatting>
  <conditionalFormatting sqref="D1:D3">
    <cfRule type="cellIs" dxfId="5" priority="45" operator="greaterThan">
      <formula>3</formula>
    </cfRule>
  </conditionalFormatting>
  <conditionalFormatting sqref="D4:D100">
    <cfRule type="cellIs" dxfId="4" priority="42" operator="greaterThan">
      <formula>3</formula>
    </cfRule>
  </conditionalFormatting>
  <conditionalFormatting sqref="F4:F42">
    <cfRule type="expression" dxfId="3" priority="1">
      <formula>$E$3=8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O4" sqref="O4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2.5546875" style="24" customWidth="1"/>
    <col min="5" max="5" width="11" style="24" customWidth="1"/>
    <col min="6" max="6" width="13.7773437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4.21875" style="24" customWidth="1"/>
    <col min="11" max="11" width="13.33203125" style="24" customWidth="1"/>
    <col min="12" max="12" width="13.6640625" style="24" customWidth="1"/>
    <col min="13" max="13" width="14.21875" style="24" customWidth="1"/>
    <col min="14" max="14" width="13.109375" style="24" customWidth="1"/>
    <col min="15" max="15" width="24.109375" style="24" customWidth="1"/>
    <col min="16" max="16" width="11" style="24" customWidth="1"/>
    <col min="17" max="17" width="10.44140625" style="24" customWidth="1"/>
    <col min="18" max="19" width="10.6640625" style="24" bestFit="1" customWidth="1"/>
    <col min="20" max="20" width="10.88671875" style="24" customWidth="1"/>
    <col min="21" max="21" width="12.33203125" style="24" bestFit="1" customWidth="1"/>
    <col min="22" max="16384" width="9.109375" style="24"/>
  </cols>
  <sheetData>
    <row r="1" spans="1:21" ht="32.25" customHeight="1" thickBot="1" x14ac:dyDescent="0.35">
      <c r="A1" s="37" t="s">
        <v>22</v>
      </c>
      <c r="B1" s="38" t="s">
        <v>7</v>
      </c>
      <c r="C1" s="38" t="s">
        <v>8</v>
      </c>
      <c r="D1" s="39" t="s">
        <v>36</v>
      </c>
      <c r="E1" s="39" t="s">
        <v>33</v>
      </c>
      <c r="F1" s="58" t="s">
        <v>25</v>
      </c>
      <c r="G1" s="40" t="s">
        <v>20</v>
      </c>
      <c r="H1" s="45" t="s">
        <v>90</v>
      </c>
      <c r="I1" s="45" t="s">
        <v>91</v>
      </c>
      <c r="J1" s="45" t="s">
        <v>92</v>
      </c>
      <c r="K1" s="45" t="s">
        <v>108</v>
      </c>
      <c r="L1" s="45" t="s">
        <v>96</v>
      </c>
      <c r="M1" s="45" t="s">
        <v>109</v>
      </c>
      <c r="N1" s="45" t="s">
        <v>110</v>
      </c>
      <c r="O1" s="45" t="s">
        <v>112</v>
      </c>
      <c r="P1" s="25"/>
      <c r="Q1" s="25"/>
      <c r="R1" s="25"/>
      <c r="S1" s="25"/>
      <c r="T1" s="25"/>
      <c r="U1" s="25"/>
    </row>
    <row r="2" spans="1:21" ht="15" thickTop="1" x14ac:dyDescent="0.3">
      <c r="A2" s="34"/>
      <c r="B2" s="35"/>
      <c r="C2" s="35"/>
      <c r="D2" s="18"/>
      <c r="E2" s="18"/>
      <c r="F2" s="49"/>
      <c r="G2" s="21"/>
      <c r="H2" s="36"/>
      <c r="I2" s="36"/>
      <c r="J2" s="36"/>
      <c r="K2" s="36"/>
      <c r="L2" s="36"/>
      <c r="M2" s="36"/>
      <c r="N2" s="36"/>
      <c r="O2" s="53"/>
    </row>
    <row r="3" spans="1:21" x14ac:dyDescent="0.3">
      <c r="A3" s="15" t="str">
        <f>puntenberekening!A180</f>
        <v>Van Hulle Katrijn</v>
      </c>
      <c r="B3" s="16" t="str">
        <f>puntenberekening!B180</f>
        <v>AVMO</v>
      </c>
      <c r="C3" s="16">
        <f>puntenberekening!C180</f>
        <v>0</v>
      </c>
      <c r="D3" s="6">
        <f>COUNTIF(H3:O3, "&gt;0")</f>
        <v>7</v>
      </c>
      <c r="E3" s="6">
        <f>COUNTIF(H3:M3, "&gt;0")</f>
        <v>6</v>
      </c>
      <c r="F3" s="50">
        <f>IF(E3=6,100,0)</f>
        <v>100</v>
      </c>
      <c r="G3" s="4">
        <f>SUM(LARGE(H3:O3,1),LARGE(H3:O3,2),LARGE(H3:O3,3),LARGE(H3:O3,4),LARGE(H3:O3,5),F3)</f>
        <v>1070</v>
      </c>
      <c r="H3" s="32">
        <f>puntenberekening!F180</f>
        <v>178</v>
      </c>
      <c r="I3" s="32">
        <f>puntenberekening!I180</f>
        <v>184</v>
      </c>
      <c r="J3" s="32">
        <f>puntenberekening!L180</f>
        <v>164</v>
      </c>
      <c r="K3" s="32">
        <f>puntenberekening!O180</f>
        <v>233</v>
      </c>
      <c r="L3" s="32">
        <f>puntenberekening!R180</f>
        <v>167</v>
      </c>
      <c r="M3" s="32">
        <f>puntenberekening!U180</f>
        <v>175</v>
      </c>
      <c r="N3" s="32">
        <f>puntenberekening!X180</f>
        <v>200</v>
      </c>
      <c r="O3" s="32">
        <f>puntenberekening!AD180</f>
        <v>0</v>
      </c>
    </row>
    <row r="4" spans="1:21" x14ac:dyDescent="0.3">
      <c r="A4" s="15" t="str">
        <f>puntenberekening!A189</f>
        <v>Tanghe Veronique</v>
      </c>
      <c r="B4" s="16" t="str">
        <f>puntenberekening!B189</f>
        <v>OB</v>
      </c>
      <c r="C4" s="16">
        <f>puntenberekening!C189</f>
        <v>0</v>
      </c>
      <c r="D4" s="6">
        <f>COUNTIF(H4:O4, "&gt;0")</f>
        <v>5</v>
      </c>
      <c r="E4" s="6">
        <f>COUNTIF(H4:M4, "&gt;0")</f>
        <v>3</v>
      </c>
      <c r="F4" s="50">
        <f>IF(E4=6,100,0)</f>
        <v>0</v>
      </c>
      <c r="G4" s="4">
        <f>SUM(LARGE(H4:O4,1),LARGE(H4:O4,2),LARGE(H4:O4,3),LARGE(H4:O4,4),LARGE(H4:O4,5),F4)</f>
        <v>952</v>
      </c>
      <c r="H4" s="32">
        <f>puntenberekening!F189</f>
        <v>0</v>
      </c>
      <c r="I4" s="32">
        <f>puntenberekening!I189</f>
        <v>134</v>
      </c>
      <c r="J4" s="32">
        <f>puntenberekening!L189</f>
        <v>0</v>
      </c>
      <c r="K4" s="32">
        <f>puntenberekening!O189</f>
        <v>247</v>
      </c>
      <c r="L4" s="32">
        <f>puntenberekening!R189</f>
        <v>175</v>
      </c>
      <c r="M4" s="32">
        <f>puntenberekening!U189</f>
        <v>0</v>
      </c>
      <c r="N4" s="32">
        <f>puntenberekening!X189</f>
        <v>182</v>
      </c>
      <c r="O4" s="32">
        <f>puntenberekening!AD189</f>
        <v>214</v>
      </c>
    </row>
    <row r="5" spans="1:21" x14ac:dyDescent="0.3">
      <c r="A5" s="15" t="str">
        <f>puntenberekening!A183</f>
        <v>Van Insberghe Lutgart</v>
      </c>
      <c r="B5" s="16" t="str">
        <f>puntenberekening!B183</f>
        <v>FLAC</v>
      </c>
      <c r="C5" s="16">
        <f>puntenberekening!C183</f>
        <v>0</v>
      </c>
      <c r="D5" s="6">
        <f>COUNTIF(H5:O5, "&gt;0")</f>
        <v>8</v>
      </c>
      <c r="E5" s="6">
        <f>COUNTIF(H5:M5, "&gt;0")</f>
        <v>6</v>
      </c>
      <c r="F5" s="50">
        <f>IF(E5=6,100,0)</f>
        <v>100</v>
      </c>
      <c r="G5" s="4">
        <f>SUM(LARGE(H5:O5,1),LARGE(H5:O5,2),LARGE(H5:O5,3),LARGE(H5:O5,4),LARGE(H5:O5,5),F5)</f>
        <v>913</v>
      </c>
      <c r="H5" s="32">
        <f>puntenberekening!F183</f>
        <v>123</v>
      </c>
      <c r="I5" s="32">
        <f>puntenberekening!I183</f>
        <v>109</v>
      </c>
      <c r="J5" s="32">
        <f>puntenberekening!L183</f>
        <v>100</v>
      </c>
      <c r="K5" s="32">
        <f>puntenberekening!O183</f>
        <v>204</v>
      </c>
      <c r="L5" s="32">
        <f>puntenberekening!R183</f>
        <v>150</v>
      </c>
      <c r="M5" s="32">
        <f>puntenberekening!U183</f>
        <v>134</v>
      </c>
      <c r="N5" s="32">
        <f>puntenberekening!X183</f>
        <v>152</v>
      </c>
      <c r="O5" s="32">
        <f>puntenberekening!AD183</f>
        <v>173</v>
      </c>
    </row>
    <row r="6" spans="1:21" x14ac:dyDescent="0.3">
      <c r="A6" s="15" t="str">
        <f>puntenberekening!A192</f>
        <v>Dejaeghere Sabine</v>
      </c>
      <c r="B6" s="16" t="str">
        <f>puntenberekening!B192</f>
        <v>AVR</v>
      </c>
      <c r="C6" s="16">
        <f>puntenberekening!C192</f>
        <v>0</v>
      </c>
      <c r="D6" s="6">
        <f>COUNTIF(H6:O6, "&gt;0")</f>
        <v>4</v>
      </c>
      <c r="E6" s="6">
        <f>COUNTIF(H6:M6, "&gt;0")</f>
        <v>2</v>
      </c>
      <c r="F6" s="50">
        <f>IF(E6=6,100,0)</f>
        <v>0</v>
      </c>
      <c r="G6" s="4">
        <f>SUM(LARGE(H6:O6,1),LARGE(H6:O6,2),LARGE(H6:O6,3),LARGE(H6:O6,4),LARGE(H6:O6,5),F6)</f>
        <v>842</v>
      </c>
      <c r="H6" s="32">
        <f>puntenberekening!F192</f>
        <v>0</v>
      </c>
      <c r="I6" s="32">
        <f>puntenberekening!I192</f>
        <v>0</v>
      </c>
      <c r="J6" s="32">
        <f>puntenberekening!L192</f>
        <v>150</v>
      </c>
      <c r="K6" s="32">
        <f>puntenberekening!O192</f>
        <v>261</v>
      </c>
      <c r="L6" s="32">
        <f>puntenberekening!R192</f>
        <v>0</v>
      </c>
      <c r="M6" s="32">
        <f>puntenberekening!U192</f>
        <v>0</v>
      </c>
      <c r="N6" s="32">
        <f>puntenberekening!X192</f>
        <v>199</v>
      </c>
      <c r="O6" s="32">
        <f>puntenberekening!AD192</f>
        <v>232</v>
      </c>
    </row>
    <row r="7" spans="1:21" x14ac:dyDescent="0.3">
      <c r="A7" s="15" t="str">
        <f>puntenberekening!A179</f>
        <v>De Deyne Gwendolyne</v>
      </c>
      <c r="B7" s="16" t="str">
        <f>puntenberekening!B179</f>
        <v>ACB</v>
      </c>
      <c r="C7" s="16">
        <f>puntenberekening!C179</f>
        <v>0</v>
      </c>
      <c r="D7" s="6">
        <f>COUNTIF(H7:O7, "&gt;0")</f>
        <v>4</v>
      </c>
      <c r="E7" s="6">
        <f>COUNTIF(H7:M7, "&gt;0")</f>
        <v>4</v>
      </c>
      <c r="F7" s="50">
        <f>IF(E7=6,100,0)</f>
        <v>0</v>
      </c>
      <c r="G7" s="4">
        <f>SUM(LARGE(H7:O7,1),LARGE(H7:O7,2),LARGE(H7:O7,3),LARGE(H7:O7,4),LARGE(H7:O7,5),F7)</f>
        <v>827</v>
      </c>
      <c r="H7" s="32">
        <f>puntenberekening!F179</f>
        <v>189</v>
      </c>
      <c r="I7" s="32">
        <f>puntenberekening!I179</f>
        <v>192</v>
      </c>
      <c r="J7" s="32">
        <f>puntenberekening!L179</f>
        <v>0</v>
      </c>
      <c r="K7" s="32">
        <f>puntenberekening!O179</f>
        <v>268</v>
      </c>
      <c r="L7" s="32">
        <f>puntenberekening!R179</f>
        <v>178</v>
      </c>
      <c r="M7" s="32">
        <f>puntenberekening!U179</f>
        <v>0</v>
      </c>
      <c r="N7" s="32">
        <f>puntenberekening!X179</f>
        <v>0</v>
      </c>
      <c r="O7" s="32">
        <f>puntenberekening!AD179</f>
        <v>0</v>
      </c>
    </row>
    <row r="8" spans="1:21" x14ac:dyDescent="0.3">
      <c r="A8" s="15" t="str">
        <f>puntenberekening!A195</f>
        <v>Geerolf Christa</v>
      </c>
      <c r="B8" s="16" t="str">
        <f>puntenberekening!B195</f>
        <v>AVMO</v>
      </c>
      <c r="C8" s="16">
        <f>puntenberekening!C195</f>
        <v>0</v>
      </c>
      <c r="D8" s="6">
        <f>COUNTIF(H8:O8, "&gt;0")</f>
        <v>5</v>
      </c>
      <c r="E8" s="6">
        <f>COUNTIF(H8:M8, "&gt;0")</f>
        <v>3</v>
      </c>
      <c r="F8" s="50">
        <f>IF(E8=6,100,0)</f>
        <v>0</v>
      </c>
      <c r="G8" s="4">
        <f>SUM(LARGE(H8:O8,1),LARGE(H8:O8,2),LARGE(H8:O8,3),LARGE(H8:O8,4),LARGE(H8:O8,5),F8)</f>
        <v>704</v>
      </c>
      <c r="H8" s="32">
        <f>puntenberekening!F195</f>
        <v>0</v>
      </c>
      <c r="I8" s="32">
        <f>puntenberekening!I195</f>
        <v>0</v>
      </c>
      <c r="J8" s="32">
        <f>puntenberekening!L195</f>
        <v>0</v>
      </c>
      <c r="K8" s="32">
        <f>puntenberekening!O195</f>
        <v>190</v>
      </c>
      <c r="L8" s="32">
        <f>puntenberekening!R195</f>
        <v>125</v>
      </c>
      <c r="M8" s="32">
        <f>puntenberekening!U195</f>
        <v>100</v>
      </c>
      <c r="N8" s="32">
        <f>puntenberekening!X195</f>
        <v>134</v>
      </c>
      <c r="O8" s="32">
        <f>puntenberekening!AD195</f>
        <v>155</v>
      </c>
    </row>
    <row r="9" spans="1:21" x14ac:dyDescent="0.3">
      <c r="A9" s="15" t="str">
        <f>puntenberekening!A182</f>
        <v>Parmentier Ann</v>
      </c>
      <c r="B9" s="16" t="str">
        <f>puntenberekening!B182</f>
        <v>AZW</v>
      </c>
      <c r="C9" s="16">
        <f>puntenberekening!C182</f>
        <v>0</v>
      </c>
      <c r="D9" s="6">
        <f>COUNTIF(H9:O9, "&gt;0")</f>
        <v>4</v>
      </c>
      <c r="E9" s="6">
        <f>COUNTIF(H9:M9, "&gt;0")</f>
        <v>4</v>
      </c>
      <c r="F9" s="50">
        <f>IF(E9=6,100,0)</f>
        <v>0</v>
      </c>
      <c r="G9" s="4">
        <f>SUM(LARGE(H9:O9,1),LARGE(H9:O9,2),LARGE(H9:O9,3),LARGE(H9:O9,4),LARGE(H9:O9,5),F9)</f>
        <v>678</v>
      </c>
      <c r="H9" s="32">
        <f>puntenberekening!F182</f>
        <v>156</v>
      </c>
      <c r="I9" s="32">
        <f>puntenberekening!I182</f>
        <v>0</v>
      </c>
      <c r="J9" s="32">
        <f>puntenberekening!L182</f>
        <v>0</v>
      </c>
      <c r="K9" s="32">
        <f>puntenberekening!O182</f>
        <v>225</v>
      </c>
      <c r="L9" s="32">
        <f>puntenberekening!R182</f>
        <v>134</v>
      </c>
      <c r="M9" s="32">
        <f>puntenberekening!U182</f>
        <v>163</v>
      </c>
      <c r="N9" s="32">
        <f>puntenberekening!X182</f>
        <v>0</v>
      </c>
      <c r="O9" s="32">
        <f>puntenberekening!AD182</f>
        <v>0</v>
      </c>
    </row>
    <row r="10" spans="1:21" x14ac:dyDescent="0.3">
      <c r="A10" s="15" t="str">
        <f>puntenberekening!A184</f>
        <v>Maton Francoise</v>
      </c>
      <c r="B10" s="16" t="str">
        <f>puntenberekening!B184</f>
        <v>HCO</v>
      </c>
      <c r="C10" s="16">
        <f>puntenberekening!C184</f>
        <v>0</v>
      </c>
      <c r="D10" s="6">
        <f>COUNTIF(H10:O10, "&gt;0")</f>
        <v>5</v>
      </c>
      <c r="E10" s="6">
        <f>COUNTIF(H10:M10, "&gt;0")</f>
        <v>4</v>
      </c>
      <c r="F10" s="50">
        <f>IF(E10=6,100,0)</f>
        <v>0</v>
      </c>
      <c r="G10" s="4">
        <f>SUM(LARGE(H10:O10,1),LARGE(H10:O10,2),LARGE(H10:O10,3),LARGE(H10:O10,4),LARGE(H10:O10,5),F10)</f>
        <v>647</v>
      </c>
      <c r="H10" s="32">
        <f>puntenberekening!F184</f>
        <v>112</v>
      </c>
      <c r="I10" s="32">
        <f>puntenberekening!I184</f>
        <v>100</v>
      </c>
      <c r="J10" s="32">
        <f>puntenberekening!L184</f>
        <v>0</v>
      </c>
      <c r="K10" s="32">
        <f>puntenberekening!O184</f>
        <v>175</v>
      </c>
      <c r="L10" s="32">
        <f>puntenberekening!R184</f>
        <v>100</v>
      </c>
      <c r="M10" s="32">
        <f>puntenberekening!U184</f>
        <v>0</v>
      </c>
      <c r="N10" s="32">
        <f>puntenberekening!X184</f>
        <v>0</v>
      </c>
      <c r="O10" s="32">
        <f>puntenberekening!AD184</f>
        <v>160</v>
      </c>
    </row>
    <row r="11" spans="1:21" x14ac:dyDescent="0.3">
      <c r="A11" s="15" t="str">
        <f>puntenberekening!A181</f>
        <v>Claeys Ann Sofie</v>
      </c>
      <c r="B11" s="16" t="str">
        <f>puntenberekening!B181</f>
        <v>AZW</v>
      </c>
      <c r="C11" s="16">
        <f>puntenberekening!C181</f>
        <v>0</v>
      </c>
      <c r="D11" s="6">
        <f>COUNTIF(H11:O11, "&gt;0")</f>
        <v>3</v>
      </c>
      <c r="E11" s="6">
        <f>COUNTIF(H11:M11, "&gt;0")</f>
        <v>3</v>
      </c>
      <c r="F11" s="50">
        <f>IF(E11=6,100,0)</f>
        <v>0</v>
      </c>
      <c r="G11" s="4">
        <f>SUM(LARGE(H11:O11,1),LARGE(H11:O11,2),LARGE(H11:O11,3),LARGE(H11:O11,4),LARGE(H11:O11,5),F11)</f>
        <v>566</v>
      </c>
      <c r="H11" s="32">
        <f>puntenberekening!F181</f>
        <v>167</v>
      </c>
      <c r="I11" s="32">
        <f>puntenberekening!I181</f>
        <v>0</v>
      </c>
      <c r="J11" s="32">
        <f>puntenberekening!L181</f>
        <v>0</v>
      </c>
      <c r="K11" s="32">
        <f>puntenberekening!O181</f>
        <v>254</v>
      </c>
      <c r="L11" s="32">
        <f>puntenberekening!R181</f>
        <v>145</v>
      </c>
      <c r="M11" s="32">
        <f>puntenberekening!U181</f>
        <v>0</v>
      </c>
      <c r="N11" s="32">
        <f>puntenberekening!X181</f>
        <v>0</v>
      </c>
      <c r="O11" s="32">
        <f>puntenberekening!AD181</f>
        <v>0</v>
      </c>
    </row>
    <row r="12" spans="1:21" x14ac:dyDescent="0.3">
      <c r="A12" s="15" t="str">
        <f>puntenberekening!A186</f>
        <v>Van Damme Nel</v>
      </c>
      <c r="B12" s="16" t="str">
        <f>puntenberekening!B186</f>
        <v>HCO</v>
      </c>
      <c r="C12" s="16">
        <f>puntenberekening!C186</f>
        <v>0</v>
      </c>
      <c r="D12" s="6">
        <f>COUNTIF(H12:O12, "&gt;0")</f>
        <v>3</v>
      </c>
      <c r="E12" s="6">
        <f>COUNTIF(H12:M12, "&gt;0")</f>
        <v>3</v>
      </c>
      <c r="F12" s="50">
        <f>IF(E12=6,100,0)</f>
        <v>0</v>
      </c>
      <c r="G12" s="4">
        <f>SUM(LARGE(H12:O12,1),LARGE(H12:O12,2),LARGE(H12:O12,3),LARGE(H12:O12,4),LARGE(H12:O12,5),F12)</f>
        <v>533</v>
      </c>
      <c r="H12" s="32">
        <f>puntenberekening!F186</f>
        <v>0</v>
      </c>
      <c r="I12" s="32">
        <f>puntenberekening!I186</f>
        <v>167</v>
      </c>
      <c r="J12" s="32">
        <f>puntenberekening!L186</f>
        <v>119</v>
      </c>
      <c r="K12" s="32">
        <f>puntenberekening!O186</f>
        <v>247</v>
      </c>
      <c r="L12" s="32">
        <f>puntenberekening!R186</f>
        <v>0</v>
      </c>
      <c r="M12" s="32">
        <f>puntenberekening!U186</f>
        <v>0</v>
      </c>
      <c r="N12" s="32">
        <f>puntenberekening!X186</f>
        <v>0</v>
      </c>
      <c r="O12" s="32">
        <f>puntenberekening!AD186</f>
        <v>0</v>
      </c>
    </row>
    <row r="13" spans="1:21" x14ac:dyDescent="0.3">
      <c r="A13" s="15" t="str">
        <f>puntenberekening!A187</f>
        <v>Otieno Beryl</v>
      </c>
      <c r="B13" s="16" t="str">
        <f>puntenberekening!B187</f>
        <v>OB</v>
      </c>
      <c r="C13" s="16">
        <f>puntenberekening!C187</f>
        <v>0</v>
      </c>
      <c r="D13" s="6">
        <f>COUNTIF(H13:O13, "&gt;0")</f>
        <v>3</v>
      </c>
      <c r="E13" s="6">
        <f>COUNTIF(H13:M13, "&gt;0")</f>
        <v>3</v>
      </c>
      <c r="F13" s="50">
        <f>IF(E13=6,100,0)</f>
        <v>0</v>
      </c>
      <c r="G13" s="4">
        <f>SUM(LARGE(H13:O13,1),LARGE(H13:O13,2),LARGE(H13:O13,3),LARGE(H13:O13,4),LARGE(H13:O13,5),F13)</f>
        <v>487</v>
      </c>
      <c r="H13" s="32">
        <f>puntenberekening!F187</f>
        <v>0</v>
      </c>
      <c r="I13" s="32">
        <f>puntenberekening!I187</f>
        <v>159</v>
      </c>
      <c r="J13" s="32">
        <f>puntenberekening!L187</f>
        <v>110</v>
      </c>
      <c r="K13" s="32">
        <f>puntenberekening!O187</f>
        <v>218</v>
      </c>
      <c r="L13" s="32">
        <f>puntenberekening!R187</f>
        <v>0</v>
      </c>
      <c r="M13" s="32">
        <f>puntenberekening!U187</f>
        <v>0</v>
      </c>
      <c r="N13" s="32">
        <f>puntenberekening!X187</f>
        <v>0</v>
      </c>
      <c r="O13" s="32">
        <f>puntenberekening!AD187</f>
        <v>0</v>
      </c>
    </row>
    <row r="14" spans="1:21" x14ac:dyDescent="0.3">
      <c r="A14" s="15" t="str">
        <f>puntenberekening!A194</f>
        <v>Jacqueloot Martine</v>
      </c>
      <c r="B14" s="16" t="str">
        <f>puntenberekening!B194</f>
        <v>HCO</v>
      </c>
      <c r="C14" s="16">
        <f>puntenberekening!C194</f>
        <v>0</v>
      </c>
      <c r="D14" s="6">
        <f>COUNTIF(H14:O14, "&gt;0")</f>
        <v>2</v>
      </c>
      <c r="E14" s="6">
        <f>COUNTIF(H14:M14, "&gt;0")</f>
        <v>1</v>
      </c>
      <c r="F14" s="50">
        <f>IF(E14=6,100,0)</f>
        <v>0</v>
      </c>
      <c r="G14" s="4">
        <f>SUM(LARGE(H14:O14,1),LARGE(H14:O14,2),LARGE(H14:O14,3),LARGE(H14:O14,4),LARGE(H14:O14,5),F14)</f>
        <v>461</v>
      </c>
      <c r="H14" s="32">
        <f>puntenberekening!F194</f>
        <v>0</v>
      </c>
      <c r="I14" s="32">
        <f>puntenberekening!I194</f>
        <v>0</v>
      </c>
      <c r="J14" s="32">
        <f>puntenberekening!L194</f>
        <v>0</v>
      </c>
      <c r="K14" s="32">
        <f>puntenberekening!O194</f>
        <v>233</v>
      </c>
      <c r="L14" s="32">
        <f>puntenberekening!R194</f>
        <v>0</v>
      </c>
      <c r="M14" s="32">
        <f>puntenberekening!U194</f>
        <v>0</v>
      </c>
      <c r="N14" s="32">
        <f>puntenberekening!X194</f>
        <v>0</v>
      </c>
      <c r="O14" s="32">
        <f>puntenberekening!AD194</f>
        <v>228</v>
      </c>
    </row>
    <row r="15" spans="1:21" x14ac:dyDescent="0.3">
      <c r="A15" s="15" t="str">
        <f>puntenberekening!A199</f>
        <v>Van Eenoo Nancy</v>
      </c>
      <c r="B15" s="16" t="str">
        <f>puntenberekening!B199</f>
        <v>MACW</v>
      </c>
      <c r="C15" s="16">
        <f>puntenberekening!C199</f>
        <v>0</v>
      </c>
      <c r="D15" s="6">
        <f>COUNTIF(H15:O15, "&gt;0")</f>
        <v>3</v>
      </c>
      <c r="E15" s="6">
        <f>COUNTIF(H15:M15, "&gt;0")</f>
        <v>3</v>
      </c>
      <c r="F15" s="50">
        <f>IF(E15=6,100,0)</f>
        <v>0</v>
      </c>
      <c r="G15" s="4">
        <f>SUM(LARGE(H15:O15,1),LARGE(H15:O15,2),LARGE(H15:O15,3),LARGE(H15:O15,4),LARGE(H15:O15,5),F15)</f>
        <v>438</v>
      </c>
      <c r="H15" s="32">
        <f>puntenberekening!F199</f>
        <v>0</v>
      </c>
      <c r="I15" s="32">
        <f>puntenberekening!I199</f>
        <v>0</v>
      </c>
      <c r="J15" s="32">
        <f>puntenberekening!L199</f>
        <v>0</v>
      </c>
      <c r="K15" s="32">
        <f>puntenberekening!O199</f>
        <v>190</v>
      </c>
      <c r="L15" s="32">
        <f>puntenberekening!R199</f>
        <v>123</v>
      </c>
      <c r="M15" s="32">
        <f>puntenberekening!U199</f>
        <v>125</v>
      </c>
      <c r="N15" s="32">
        <f>puntenberekening!X199</f>
        <v>0</v>
      </c>
      <c r="O15" s="32">
        <f>puntenberekening!AD199</f>
        <v>0</v>
      </c>
    </row>
    <row r="16" spans="1:21" x14ac:dyDescent="0.3">
      <c r="A16" s="15" t="str">
        <f>puntenberekening!A185</f>
        <v>Van Autreve Nele</v>
      </c>
      <c r="B16" s="16" t="str">
        <f>puntenberekening!B185</f>
        <v>ACB</v>
      </c>
      <c r="C16" s="16">
        <f>puntenberekening!C185</f>
        <v>0</v>
      </c>
      <c r="D16" s="6">
        <f>COUNTIF(H16:O16, "&gt;0")</f>
        <v>2</v>
      </c>
      <c r="E16" s="6">
        <f>COUNTIF(H16:M16, "&gt;0")</f>
        <v>2</v>
      </c>
      <c r="F16" s="50">
        <f>IF(E16=6,100,0)</f>
        <v>0</v>
      </c>
      <c r="G16" s="4">
        <f>SUM(LARGE(H16:O16,1),LARGE(H16:O16,2),LARGE(H16:O16,3),LARGE(H16:O16,4),LARGE(H16:O16,5),F16)</f>
        <v>415</v>
      </c>
      <c r="H16" s="32">
        <f>puntenberekening!F185</f>
        <v>0</v>
      </c>
      <c r="I16" s="32">
        <f>puntenberekening!I185</f>
        <v>175</v>
      </c>
      <c r="J16" s="32">
        <f>puntenberekening!L185</f>
        <v>0</v>
      </c>
      <c r="K16" s="32">
        <f>puntenberekening!O185</f>
        <v>240</v>
      </c>
      <c r="L16" s="32">
        <f>puntenberekening!R185</f>
        <v>0</v>
      </c>
      <c r="M16" s="32">
        <f>puntenberekening!U185</f>
        <v>0</v>
      </c>
      <c r="N16" s="32">
        <f>puntenberekening!X185</f>
        <v>0</v>
      </c>
      <c r="O16" s="32">
        <f>puntenberekening!AD185</f>
        <v>0</v>
      </c>
    </row>
    <row r="17" spans="1:15" x14ac:dyDescent="0.3">
      <c r="A17" s="15" t="str">
        <f>puntenberekening!A200</f>
        <v>Pouseele Bauke</v>
      </c>
      <c r="B17" s="16" t="str">
        <f>puntenberekening!B200</f>
        <v>FLAC</v>
      </c>
      <c r="C17" s="16">
        <f>puntenberekening!C200</f>
        <v>0</v>
      </c>
      <c r="D17" s="6">
        <f>COUNTIF(H17:O17, "&gt;0")</f>
        <v>3</v>
      </c>
      <c r="E17" s="6">
        <f>COUNTIF(H17:M17, "&gt;0")</f>
        <v>3</v>
      </c>
      <c r="F17" s="50">
        <f>IF(E17=6,100,0)</f>
        <v>0</v>
      </c>
      <c r="G17" s="4">
        <f>SUM(LARGE(H17:O17,1),LARGE(H17:O17,2),LARGE(H17:O17,3),LARGE(H17:O17,4),LARGE(H17:O17,5),F17)</f>
        <v>408</v>
      </c>
      <c r="H17" s="32">
        <f>puntenberekening!F200</f>
        <v>0</v>
      </c>
      <c r="I17" s="32">
        <f>puntenberekening!I200</f>
        <v>0</v>
      </c>
      <c r="J17" s="32">
        <f>puntenberekening!L200</f>
        <v>0</v>
      </c>
      <c r="K17" s="32">
        <f>puntenberekening!O200</f>
        <v>183</v>
      </c>
      <c r="L17" s="32">
        <f>puntenberekening!R200</f>
        <v>112</v>
      </c>
      <c r="M17" s="32">
        <f>puntenberekening!U200</f>
        <v>113</v>
      </c>
      <c r="N17" s="32">
        <f>puntenberekening!X200</f>
        <v>0</v>
      </c>
      <c r="O17" s="32">
        <f>puntenberekening!AD200</f>
        <v>0</v>
      </c>
    </row>
    <row r="18" spans="1:15" x14ac:dyDescent="0.3">
      <c r="A18" s="15" t="str">
        <f>puntenberekening!A202</f>
        <v>Speleers Saartje</v>
      </c>
      <c r="B18" s="16" t="str">
        <f>puntenberekening!B202</f>
        <v>OB</v>
      </c>
      <c r="C18" s="16">
        <f>puntenberekening!C202</f>
        <v>0</v>
      </c>
      <c r="D18" s="6">
        <f>COUNTIF(H18:O18, "&gt;0")</f>
        <v>2</v>
      </c>
      <c r="E18" s="6">
        <f>COUNTIF(H18:M18, "&gt;0")</f>
        <v>1</v>
      </c>
      <c r="F18" s="50">
        <f>IF(E18=6,100,0)</f>
        <v>0</v>
      </c>
      <c r="G18" s="4">
        <f>SUM(LARGE(H18:O18,1),LARGE(H18:O18,2),LARGE(H18:O18,3),LARGE(H18:O18,4),LARGE(H18:O18,5),F18)</f>
        <v>363</v>
      </c>
      <c r="H18" s="32">
        <f>puntenberekening!F202</f>
        <v>0</v>
      </c>
      <c r="I18" s="32">
        <f>puntenberekening!I202</f>
        <v>0</v>
      </c>
      <c r="J18" s="32">
        <f>puntenberekening!L202</f>
        <v>0</v>
      </c>
      <c r="K18" s="32">
        <f>puntenberekening!O202</f>
        <v>0</v>
      </c>
      <c r="L18" s="32">
        <f>puntenberekening!R202</f>
        <v>156</v>
      </c>
      <c r="M18" s="32">
        <f>puntenberekening!U202</f>
        <v>0</v>
      </c>
      <c r="N18" s="32">
        <f>puntenberekening!X202</f>
        <v>207</v>
      </c>
      <c r="O18" s="32">
        <f>puntenberekening!AD202</f>
        <v>0</v>
      </c>
    </row>
    <row r="19" spans="1:15" x14ac:dyDescent="0.3">
      <c r="A19" s="15" t="str">
        <f>puntenberekening!A188</f>
        <v>Coene Annelies</v>
      </c>
      <c r="B19" s="16" t="str">
        <f>puntenberekening!B188</f>
        <v>ACB</v>
      </c>
      <c r="C19" s="16">
        <f>puntenberekening!C188</f>
        <v>0</v>
      </c>
      <c r="D19" s="6">
        <f>COUNTIF(H19:O19, "&gt;0")</f>
        <v>2</v>
      </c>
      <c r="E19" s="6">
        <f>COUNTIF(H19:M19, "&gt;0")</f>
        <v>2</v>
      </c>
      <c r="F19" s="50">
        <f>IF(E19=6,100,0)</f>
        <v>0</v>
      </c>
      <c r="G19" s="4">
        <f>SUM(LARGE(H19:O19,1),LARGE(H19:O19,2),LARGE(H19:O19,3),LARGE(H19:O19,4),LARGE(H19:O19,5),F19)</f>
        <v>353</v>
      </c>
      <c r="H19" s="32">
        <f>puntenberekening!F188</f>
        <v>0</v>
      </c>
      <c r="I19" s="32">
        <f>puntenberekening!I188</f>
        <v>142</v>
      </c>
      <c r="J19" s="32">
        <f>puntenberekening!L188</f>
        <v>0</v>
      </c>
      <c r="K19" s="32">
        <f>puntenberekening!O188</f>
        <v>211</v>
      </c>
      <c r="L19" s="32">
        <f>puntenberekening!R188</f>
        <v>0</v>
      </c>
      <c r="M19" s="32">
        <f>puntenberekening!U188</f>
        <v>0</v>
      </c>
      <c r="N19" s="32">
        <f>puntenberekening!X188</f>
        <v>0</v>
      </c>
      <c r="O19" s="32">
        <f>puntenberekening!AD188</f>
        <v>0</v>
      </c>
    </row>
    <row r="20" spans="1:15" x14ac:dyDescent="0.3">
      <c r="A20" s="15" t="str">
        <f>puntenberekening!A190</f>
        <v>De Bruycker Carine</v>
      </c>
      <c r="B20" s="16" t="str">
        <f>puntenberekening!B190</f>
        <v>ACB</v>
      </c>
      <c r="C20" s="16">
        <f>puntenberekening!C190</f>
        <v>0</v>
      </c>
      <c r="D20" s="6">
        <f>COUNTIF(H20:O20, "&gt;0")</f>
        <v>2</v>
      </c>
      <c r="E20" s="6">
        <f>COUNTIF(H20:M20, "&gt;0")</f>
        <v>2</v>
      </c>
      <c r="F20" s="50">
        <f>IF(E20=6,100,0)</f>
        <v>0</v>
      </c>
      <c r="G20" s="4">
        <f>SUM(LARGE(H20:O20,1),LARGE(H20:O20,2),LARGE(H20:O20,3),LARGE(H20:O20,4),LARGE(H20:O20,5),F20)</f>
        <v>343</v>
      </c>
      <c r="H20" s="32">
        <f>puntenberekening!F190</f>
        <v>0</v>
      </c>
      <c r="I20" s="32">
        <f>puntenberekening!I190</f>
        <v>125</v>
      </c>
      <c r="J20" s="32">
        <f>puntenberekening!L190</f>
        <v>0</v>
      </c>
      <c r="K20" s="32">
        <f>puntenberekening!O190</f>
        <v>218</v>
      </c>
      <c r="L20" s="32">
        <f>puntenberekening!R190</f>
        <v>0</v>
      </c>
      <c r="M20" s="32">
        <f>puntenberekening!U190</f>
        <v>0</v>
      </c>
      <c r="N20" s="32">
        <f>puntenberekening!X190</f>
        <v>0</v>
      </c>
      <c r="O20" s="32">
        <f>puntenberekening!AD190</f>
        <v>0</v>
      </c>
    </row>
    <row r="21" spans="1:15" x14ac:dyDescent="0.3">
      <c r="A21" s="15" t="str">
        <f>puntenberekening!A197</f>
        <v>Devriendt Flore</v>
      </c>
      <c r="B21" s="16" t="str">
        <f>puntenberekening!B197</f>
        <v>KKS</v>
      </c>
      <c r="C21" s="16">
        <f>puntenberekening!C197</f>
        <v>0</v>
      </c>
      <c r="D21" s="6">
        <f>COUNTIF(H21:O21, "&gt;0")</f>
        <v>2</v>
      </c>
      <c r="E21" s="6">
        <f>COUNTIF(H21:M21, "&gt;0")</f>
        <v>2</v>
      </c>
      <c r="F21" s="50">
        <f>IF(E21=6,100,0)</f>
        <v>0</v>
      </c>
      <c r="G21" s="4">
        <f>SUM(LARGE(H21:O21,1),LARGE(H21:O21,2),LARGE(H21:O21,3),LARGE(H21:O21,4),LARGE(H21:O21,5),F21)</f>
        <v>342</v>
      </c>
      <c r="H21" s="32">
        <f>puntenberekening!F197</f>
        <v>0</v>
      </c>
      <c r="I21" s="32">
        <f>puntenberekening!I197</f>
        <v>0</v>
      </c>
      <c r="J21" s="32">
        <f>puntenberekening!L197</f>
        <v>0</v>
      </c>
      <c r="K21" s="32">
        <f>puntenberekening!O197</f>
        <v>204</v>
      </c>
      <c r="L21" s="32">
        <f>puntenberekening!R197</f>
        <v>0</v>
      </c>
      <c r="M21" s="32">
        <f>puntenberekening!U197</f>
        <v>138</v>
      </c>
      <c r="N21" s="32">
        <f>puntenberekening!X197</f>
        <v>0</v>
      </c>
      <c r="O21" s="32">
        <f>puntenberekening!AD197</f>
        <v>0</v>
      </c>
    </row>
    <row r="22" spans="1:15" x14ac:dyDescent="0.3">
      <c r="A22" s="15" t="str">
        <f>puntenberekening!A193</f>
        <v>Bossuyt Lieselot</v>
      </c>
      <c r="B22" s="16" t="str">
        <f>puntenberekening!B193</f>
        <v>AZW</v>
      </c>
      <c r="C22" s="16">
        <f>puntenberekening!C193</f>
        <v>0</v>
      </c>
      <c r="D22" s="6">
        <f>COUNTIF(H22:O22, "&gt;0")</f>
        <v>2</v>
      </c>
      <c r="E22" s="6">
        <f>COUNTIF(H22:M22, "&gt;0")</f>
        <v>1</v>
      </c>
      <c r="F22" s="50">
        <f>IF(E22=6,100,0)</f>
        <v>0</v>
      </c>
      <c r="G22" s="4">
        <f>SUM(LARGE(H22:O22,1),LARGE(H22:O22,2),LARGE(H22:O22,3),LARGE(H22:O22,4),LARGE(H22:O22,5),F22)</f>
        <v>330</v>
      </c>
      <c r="H22" s="32">
        <f>puntenberekening!F193</f>
        <v>0</v>
      </c>
      <c r="I22" s="32">
        <f>puntenberekening!I193</f>
        <v>0</v>
      </c>
      <c r="J22" s="32">
        <f>puntenberekening!L193</f>
        <v>149</v>
      </c>
      <c r="K22" s="32">
        <f>puntenberekening!O193</f>
        <v>0</v>
      </c>
      <c r="L22" s="32">
        <f>puntenberekening!R193</f>
        <v>0</v>
      </c>
      <c r="M22" s="32">
        <f>puntenberekening!U193</f>
        <v>0</v>
      </c>
      <c r="N22" s="32">
        <f>puntenberekening!X193</f>
        <v>181</v>
      </c>
      <c r="O22" s="32">
        <f>puntenberekening!AD193</f>
        <v>0</v>
      </c>
    </row>
    <row r="23" spans="1:15" x14ac:dyDescent="0.3">
      <c r="A23" s="15" t="str">
        <f>puntenberekening!A196</f>
        <v>Nobus Melissa</v>
      </c>
      <c r="B23" s="16" t="str">
        <f>puntenberekening!B196</f>
        <v>AVMO</v>
      </c>
      <c r="C23" s="16">
        <f>puntenberekening!C196</f>
        <v>0</v>
      </c>
      <c r="D23" s="6">
        <f>COUNTIF(H23:O23, "&gt;0")</f>
        <v>1</v>
      </c>
      <c r="E23" s="6">
        <f>COUNTIF(H23:M23, "&gt;0")</f>
        <v>1</v>
      </c>
      <c r="F23" s="50">
        <f>IF(E23=6,100,0)</f>
        <v>0</v>
      </c>
      <c r="G23" s="4">
        <f>SUM(LARGE(H23:O23,1),LARGE(H23:O23,2),LARGE(H23:O23,3),LARGE(H23:O23,4),LARGE(H23:O23,5),F23)</f>
        <v>261</v>
      </c>
      <c r="H23" s="32">
        <f>puntenberekening!F196</f>
        <v>0</v>
      </c>
      <c r="I23" s="32">
        <f>puntenberekening!I196</f>
        <v>0</v>
      </c>
      <c r="J23" s="32">
        <f>puntenberekening!L196</f>
        <v>0</v>
      </c>
      <c r="K23" s="32">
        <f>puntenberekening!O196</f>
        <v>261</v>
      </c>
      <c r="L23" s="32">
        <f>puntenberekening!R196</f>
        <v>0</v>
      </c>
      <c r="M23" s="32">
        <f>puntenberekening!U196</f>
        <v>0</v>
      </c>
      <c r="N23" s="32">
        <f>puntenberekening!X196</f>
        <v>0</v>
      </c>
      <c r="O23" s="32">
        <f>puntenberekening!AD196</f>
        <v>0</v>
      </c>
    </row>
    <row r="24" spans="1:15" x14ac:dyDescent="0.3">
      <c r="A24" s="15" t="str">
        <f>puntenberekening!A206</f>
        <v>Vervaecke Connie</v>
      </c>
      <c r="B24" s="16" t="str">
        <f>puntenberekening!B206</f>
        <v>ABAV</v>
      </c>
      <c r="C24" s="16">
        <f>puntenberekening!C206</f>
        <v>0</v>
      </c>
      <c r="D24" s="6">
        <f>COUNTIF(H24:O24, "&gt;0")</f>
        <v>1</v>
      </c>
      <c r="E24" s="6">
        <f>COUNTIF(H24:M24, "&gt;0")</f>
        <v>0</v>
      </c>
      <c r="F24" s="50">
        <f>IF(E24=6,100,0)</f>
        <v>0</v>
      </c>
      <c r="G24" s="4">
        <f>SUM(LARGE(H24:O24,1),LARGE(H24:O24,2),LARGE(H24:O24,3),LARGE(H24:O24,4),LARGE(H24:O24,5),F24)</f>
        <v>210</v>
      </c>
      <c r="H24" s="32">
        <f>puntenberekening!F206</f>
        <v>0</v>
      </c>
      <c r="I24" s="32">
        <f>puntenberekening!I206</f>
        <v>0</v>
      </c>
      <c r="J24" s="32">
        <f>puntenberekening!L206</f>
        <v>0</v>
      </c>
      <c r="K24" s="32">
        <f>puntenberekening!O206</f>
        <v>0</v>
      </c>
      <c r="L24" s="32">
        <f>puntenberekening!R206</f>
        <v>0</v>
      </c>
      <c r="M24" s="32">
        <f>puntenberekening!U206</f>
        <v>0</v>
      </c>
      <c r="N24" s="32">
        <f>puntenberekening!X206</f>
        <v>0</v>
      </c>
      <c r="O24" s="32">
        <f>puntenberekening!AD206</f>
        <v>210</v>
      </c>
    </row>
    <row r="25" spans="1:15" x14ac:dyDescent="0.3">
      <c r="A25" s="15" t="str">
        <f>puntenberekening!A203</f>
        <v>Deconinck Sophie</v>
      </c>
      <c r="B25" s="16" t="str">
        <f>puntenberekening!B203</f>
        <v>FLAC</v>
      </c>
      <c r="C25" s="16">
        <f>puntenberekening!C203</f>
        <v>0</v>
      </c>
      <c r="D25" s="6">
        <f>COUNTIF(H25:O25, "&gt;0")</f>
        <v>2</v>
      </c>
      <c r="E25" s="6">
        <f>COUNTIF(H25:M25, "&gt;0")</f>
        <v>2</v>
      </c>
      <c r="F25" s="50">
        <f>IF(E25=6,100,0)</f>
        <v>0</v>
      </c>
      <c r="G25" s="4">
        <f>SUM(LARGE(H25:O25,1),LARGE(H25:O25,2),LARGE(H25:O25,3),LARGE(H25:O25,4),LARGE(H25:O25,5),F25)</f>
        <v>200</v>
      </c>
      <c r="H25" s="32">
        <f>puntenberekening!F203</f>
        <v>0</v>
      </c>
      <c r="I25" s="32">
        <f>puntenberekening!I203</f>
        <v>0</v>
      </c>
      <c r="J25" s="32">
        <f>puntenberekening!L203</f>
        <v>0</v>
      </c>
      <c r="K25" s="32">
        <f>puntenberekening!O203</f>
        <v>0</v>
      </c>
      <c r="L25" s="32">
        <f>puntenberekening!R203</f>
        <v>100</v>
      </c>
      <c r="M25" s="32">
        <f>puntenberekening!U203</f>
        <v>100</v>
      </c>
      <c r="N25" s="32">
        <f>puntenberekening!X203</f>
        <v>0</v>
      </c>
      <c r="O25" s="32">
        <f>puntenberekening!AD203</f>
        <v>0</v>
      </c>
    </row>
    <row r="26" spans="1:15" x14ac:dyDescent="0.3">
      <c r="A26" s="15" t="str">
        <f>puntenberekening!A198</f>
        <v>De Brabandere Hilde</v>
      </c>
      <c r="B26" s="16" t="str">
        <f>puntenberekening!B198</f>
        <v>AVMO</v>
      </c>
      <c r="C26" s="16">
        <f>puntenberekening!C198</f>
        <v>0</v>
      </c>
      <c r="D26" s="6">
        <f>COUNTIF(H26:O26, "&gt;0")</f>
        <v>1</v>
      </c>
      <c r="E26" s="6">
        <f>COUNTIF(H26:M26, "&gt;0")</f>
        <v>1</v>
      </c>
      <c r="F26" s="50">
        <f>IF(E26=6,100,0)</f>
        <v>0</v>
      </c>
      <c r="G26" s="4">
        <f>SUM(LARGE(H26:O26,1),LARGE(H26:O26,2),LARGE(H26:O26,3),LARGE(H26:O26,4),LARGE(H26:O26,5),F26)</f>
        <v>197</v>
      </c>
      <c r="H26" s="32">
        <f>puntenberekening!F198</f>
        <v>0</v>
      </c>
      <c r="I26" s="32">
        <f>puntenberekening!I198</f>
        <v>0</v>
      </c>
      <c r="J26" s="32">
        <f>puntenberekening!L198</f>
        <v>0</v>
      </c>
      <c r="K26" s="32">
        <f>puntenberekening!O198</f>
        <v>197</v>
      </c>
      <c r="L26" s="32">
        <f>puntenberekening!R198</f>
        <v>0</v>
      </c>
      <c r="M26" s="32">
        <f>puntenberekening!U198</f>
        <v>0</v>
      </c>
      <c r="N26" s="32">
        <f>puntenberekening!X198</f>
        <v>0</v>
      </c>
      <c r="O26" s="32">
        <f>puntenberekening!AD198</f>
        <v>0</v>
      </c>
    </row>
    <row r="27" spans="1:15" x14ac:dyDescent="0.3">
      <c r="A27" s="15" t="str">
        <f>puntenberekening!A201</f>
        <v>Dewulf Lore</v>
      </c>
      <c r="B27" s="16" t="str">
        <f>puntenberekening!B201</f>
        <v>FLAC</v>
      </c>
      <c r="C27" s="16">
        <f>puntenberekening!C201</f>
        <v>0</v>
      </c>
      <c r="D27" s="6">
        <f>COUNTIF(H27:O27, "&gt;0")</f>
        <v>1</v>
      </c>
      <c r="E27" s="6">
        <f>COUNTIF(H27:M27, "&gt;0")</f>
        <v>1</v>
      </c>
      <c r="F27" s="50">
        <f>IF(E27=6,100,0)</f>
        <v>0</v>
      </c>
      <c r="G27" s="4">
        <f>SUM(LARGE(H27:O27,1),LARGE(H27:O27,2),LARGE(H27:O27,3),LARGE(H27:O27,4),LARGE(H27:O27,5),F27)</f>
        <v>175</v>
      </c>
      <c r="H27" s="32">
        <f>puntenberekening!F201</f>
        <v>0</v>
      </c>
      <c r="I27" s="32">
        <f>puntenberekening!I201</f>
        <v>0</v>
      </c>
      <c r="J27" s="32">
        <f>puntenberekening!L201</f>
        <v>0</v>
      </c>
      <c r="K27" s="32">
        <f>puntenberekening!O201</f>
        <v>175</v>
      </c>
      <c r="L27" s="32">
        <f>puntenberekening!R201</f>
        <v>0</v>
      </c>
      <c r="M27" s="32">
        <f>puntenberekening!U201</f>
        <v>0</v>
      </c>
      <c r="N27" s="32">
        <f>puntenberekening!X201</f>
        <v>0</v>
      </c>
      <c r="O27" s="32">
        <f>puntenberekening!AD201</f>
        <v>0</v>
      </c>
    </row>
    <row r="28" spans="1:15" x14ac:dyDescent="0.3">
      <c r="A28" s="15" t="str">
        <f>puntenberekening!A191</f>
        <v>Cleppe Tanja</v>
      </c>
      <c r="B28" s="16" t="str">
        <f>puntenberekening!B191</f>
        <v>ACB</v>
      </c>
      <c r="C28" s="16">
        <f>puntenberekening!C191</f>
        <v>0</v>
      </c>
      <c r="D28" s="6">
        <f>COUNTIF(H28:O28, "&gt;0")</f>
        <v>1</v>
      </c>
      <c r="E28" s="6">
        <f>COUNTIF(H28:M28, "&gt;0")</f>
        <v>1</v>
      </c>
      <c r="F28" s="50">
        <f>IF(E28=6,100,0)</f>
        <v>0</v>
      </c>
      <c r="G28" s="4">
        <f>SUM(LARGE(H28:O28,1),LARGE(H28:O28,2),LARGE(H28:O28,3),LARGE(H28:O28,4),LARGE(H28:O28,5),F28)</f>
        <v>117</v>
      </c>
      <c r="H28" s="32">
        <f>puntenberekening!F191</f>
        <v>0</v>
      </c>
      <c r="I28" s="32">
        <f>puntenberekening!I191</f>
        <v>117</v>
      </c>
      <c r="J28" s="32">
        <f>puntenberekening!L191</f>
        <v>0</v>
      </c>
      <c r="K28" s="32">
        <f>puntenberekening!O191</f>
        <v>0</v>
      </c>
      <c r="L28" s="32">
        <f>puntenberekening!R191</f>
        <v>0</v>
      </c>
      <c r="M28" s="32">
        <f>puntenberekening!U191</f>
        <v>0</v>
      </c>
      <c r="N28" s="32">
        <f>puntenberekening!X191</f>
        <v>0</v>
      </c>
      <c r="O28" s="32">
        <f>puntenberekening!AD191</f>
        <v>0</v>
      </c>
    </row>
    <row r="29" spans="1:15" x14ac:dyDescent="0.3">
      <c r="A29" s="15" t="str">
        <f>puntenberekening!A205</f>
        <v>Ghilebert Hilde</v>
      </c>
      <c r="B29" s="16" t="str">
        <f>puntenberekening!B205</f>
        <v>FLAC</v>
      </c>
      <c r="C29" s="16">
        <f>puntenberekening!C205</f>
        <v>0</v>
      </c>
      <c r="D29" s="6">
        <f>COUNTIF(H29:O29, "&gt;0")</f>
        <v>1</v>
      </c>
      <c r="E29" s="6">
        <f>COUNTIF(H29:M29, "&gt;0")</f>
        <v>1</v>
      </c>
      <c r="F29" s="50">
        <f>IF(E29=6,100,0)</f>
        <v>0</v>
      </c>
      <c r="G29" s="4">
        <f>SUM(LARGE(H29:O29,1),LARGE(H29:O29,2),LARGE(H29:O29,3),LARGE(H29:O29,4),LARGE(H29:O29,5),F29)</f>
        <v>109</v>
      </c>
      <c r="H29" s="32">
        <f>puntenberekening!F205</f>
        <v>0</v>
      </c>
      <c r="I29" s="32">
        <f>puntenberekening!I205</f>
        <v>0</v>
      </c>
      <c r="J29" s="32">
        <f>puntenberekening!L205</f>
        <v>0</v>
      </c>
      <c r="K29" s="32">
        <f>puntenberekening!O205</f>
        <v>0</v>
      </c>
      <c r="L29" s="32">
        <f>puntenberekening!R205</f>
        <v>109</v>
      </c>
      <c r="M29" s="32">
        <f>puntenberekening!U205</f>
        <v>0</v>
      </c>
      <c r="N29" s="32">
        <f>puntenberekening!X205</f>
        <v>0</v>
      </c>
      <c r="O29" s="32">
        <f>puntenberekening!AD205</f>
        <v>0</v>
      </c>
    </row>
    <row r="30" spans="1:15" x14ac:dyDescent="0.3">
      <c r="A30" s="15" t="str">
        <f>puntenberekening!A204</f>
        <v xml:space="preserve">Mourisse Cindy </v>
      </c>
      <c r="B30" s="16" t="str">
        <f>puntenberekening!B204</f>
        <v>FLAC</v>
      </c>
      <c r="C30" s="16">
        <f>puntenberekening!C204</f>
        <v>0</v>
      </c>
      <c r="D30" s="6">
        <f>COUNTIF(H30:O30, "&gt;0")</f>
        <v>1</v>
      </c>
      <c r="E30" s="6">
        <f>COUNTIF(H30:M30, "&gt;0")</f>
        <v>1</v>
      </c>
      <c r="F30" s="50">
        <f>IF(E30=6,100,0)</f>
        <v>0</v>
      </c>
      <c r="G30" s="4">
        <f>SUM(LARGE(H30:O30,1),LARGE(H30:O30,2),LARGE(H30:O30,3),LARGE(H30:O30,4),LARGE(H30:O30,5),F30)</f>
        <v>100</v>
      </c>
      <c r="H30" s="32">
        <f>puntenberekening!F204</f>
        <v>0</v>
      </c>
      <c r="I30" s="32">
        <f>puntenberekening!I204</f>
        <v>0</v>
      </c>
      <c r="J30" s="32">
        <f>puntenberekening!L204</f>
        <v>0</v>
      </c>
      <c r="K30" s="32">
        <f>puntenberekening!O204</f>
        <v>0</v>
      </c>
      <c r="L30" s="32">
        <f>puntenberekening!R204</f>
        <v>100</v>
      </c>
      <c r="M30" s="32">
        <f>puntenberekening!U204</f>
        <v>0</v>
      </c>
      <c r="N30" s="32">
        <f>puntenberekening!X204</f>
        <v>0</v>
      </c>
      <c r="O30" s="32">
        <f>puntenberekening!AD204</f>
        <v>0</v>
      </c>
    </row>
    <row r="31" spans="1:15" x14ac:dyDescent="0.3">
      <c r="A31" s="15">
        <f>puntenberekening!A207</f>
        <v>0</v>
      </c>
      <c r="B31" s="16">
        <f>puntenberekening!B207</f>
        <v>0</v>
      </c>
      <c r="C31" s="16">
        <f>puntenberekening!C207</f>
        <v>0</v>
      </c>
      <c r="D31" s="6">
        <f>COUNTIF(H31:O31, "&gt;0")</f>
        <v>0</v>
      </c>
      <c r="E31" s="6">
        <f>COUNTIF(H31:M31, "&gt;0")</f>
        <v>0</v>
      </c>
      <c r="F31" s="50">
        <f>IF(E31=6,100,0)</f>
        <v>0</v>
      </c>
      <c r="G31" s="4">
        <f>SUM(LARGE(H31:O31,1),LARGE(H31:O31,2),LARGE(H31:O31,3),LARGE(H31:O31,4),LARGE(H31:O31,5),F31)</f>
        <v>0</v>
      </c>
      <c r="H31" s="32">
        <f>puntenberekening!F207</f>
        <v>0</v>
      </c>
      <c r="I31" s="32">
        <f>puntenberekening!I207</f>
        <v>0</v>
      </c>
      <c r="J31" s="32">
        <f>puntenberekening!L207</f>
        <v>0</v>
      </c>
      <c r="K31" s="32">
        <f>puntenberekening!O207</f>
        <v>0</v>
      </c>
      <c r="L31" s="32">
        <f>puntenberekening!R207</f>
        <v>0</v>
      </c>
      <c r="M31" s="32">
        <f>puntenberekening!U207</f>
        <v>0</v>
      </c>
      <c r="N31" s="32">
        <f>puntenberekening!X207</f>
        <v>0</v>
      </c>
      <c r="O31" s="32">
        <f>puntenberekening!AD207</f>
        <v>0</v>
      </c>
    </row>
    <row r="32" spans="1:15" x14ac:dyDescent="0.3">
      <c r="A32" s="15">
        <f>puntenberekening!A208</f>
        <v>0</v>
      </c>
      <c r="B32" s="16">
        <f>puntenberekening!B208</f>
        <v>0</v>
      </c>
      <c r="C32" s="16">
        <f>puntenberekening!C208</f>
        <v>0</v>
      </c>
      <c r="D32" s="6">
        <f>COUNTIF(H32:O32, "&gt;0")</f>
        <v>0</v>
      </c>
      <c r="E32" s="6">
        <f>COUNTIF(H32:M32, "&gt;0")</f>
        <v>0</v>
      </c>
      <c r="F32" s="50">
        <f>IF(E32=6,100,0)</f>
        <v>0</v>
      </c>
      <c r="G32" s="4">
        <f>SUM(LARGE(H32:O32,1),LARGE(H32:O32,2),LARGE(H32:O32,3),LARGE(H32:O32,4),LARGE(H32:O32,5),F32)</f>
        <v>0</v>
      </c>
      <c r="H32" s="32">
        <f>puntenberekening!F208</f>
        <v>0</v>
      </c>
      <c r="I32" s="32">
        <f>puntenberekening!I208</f>
        <v>0</v>
      </c>
      <c r="J32" s="32">
        <f>puntenberekening!L208</f>
        <v>0</v>
      </c>
      <c r="K32" s="32">
        <f>puntenberekening!O208</f>
        <v>0</v>
      </c>
      <c r="L32" s="32">
        <f>puntenberekening!R208</f>
        <v>0</v>
      </c>
      <c r="M32" s="32">
        <f>puntenberekening!U208</f>
        <v>0</v>
      </c>
      <c r="N32" s="32">
        <f>puntenberekening!X208</f>
        <v>0</v>
      </c>
      <c r="O32" s="32">
        <f>puntenberekening!AD208</f>
        <v>0</v>
      </c>
    </row>
    <row r="33" spans="1:15" x14ac:dyDescent="0.3">
      <c r="A33" s="15">
        <f>puntenberekening!A209</f>
        <v>0</v>
      </c>
      <c r="B33" s="16">
        <f>puntenberekening!B209</f>
        <v>0</v>
      </c>
      <c r="C33" s="16">
        <f>puntenberekening!C209</f>
        <v>0</v>
      </c>
      <c r="D33" s="6">
        <f>COUNTIF(H33:O33, "&gt;0")</f>
        <v>0</v>
      </c>
      <c r="E33" s="6">
        <f>COUNTIF(H33:M33, "&gt;0")</f>
        <v>0</v>
      </c>
      <c r="F33" s="50">
        <f>IF(E33=6,100,0)</f>
        <v>0</v>
      </c>
      <c r="G33" s="4">
        <f>SUM(LARGE(H33:O33,1),LARGE(H33:O33,2),LARGE(H33:O33,3),LARGE(H33:O33,4),LARGE(H33:O33,5),F33)</f>
        <v>0</v>
      </c>
      <c r="H33" s="32">
        <f>puntenberekening!F209</f>
        <v>0</v>
      </c>
      <c r="I33" s="32">
        <f>puntenberekening!I209</f>
        <v>0</v>
      </c>
      <c r="J33" s="32">
        <f>puntenberekening!L209</f>
        <v>0</v>
      </c>
      <c r="K33" s="32">
        <f>puntenberekening!O209</f>
        <v>0</v>
      </c>
      <c r="L33" s="32">
        <f>puntenberekening!R209</f>
        <v>0</v>
      </c>
      <c r="M33" s="32">
        <f>puntenberekening!U209</f>
        <v>0</v>
      </c>
      <c r="N33" s="32">
        <f>puntenberekening!X209</f>
        <v>0</v>
      </c>
      <c r="O33" s="32">
        <f>puntenberekening!AD209</f>
        <v>0</v>
      </c>
    </row>
    <row r="34" spans="1:15" x14ac:dyDescent="0.3">
      <c r="A34" s="15">
        <f>puntenberekening!A210</f>
        <v>0</v>
      </c>
      <c r="B34" s="16">
        <f>puntenberekening!B210</f>
        <v>0</v>
      </c>
      <c r="C34" s="16">
        <f>puntenberekening!C210</f>
        <v>0</v>
      </c>
      <c r="D34" s="6">
        <f>COUNTIF(H34:O34, "&gt;0")</f>
        <v>0</v>
      </c>
      <c r="E34" s="6">
        <f>COUNTIF(H34:M34, "&gt;0")</f>
        <v>0</v>
      </c>
      <c r="F34" s="50">
        <f>IF(E34=6,100,0)</f>
        <v>0</v>
      </c>
      <c r="G34" s="4">
        <f>SUM(LARGE(H34:O34,1),LARGE(H34:O34,2),LARGE(H34:O34,3),LARGE(H34:O34,4),LARGE(H34:O34,5),F34)</f>
        <v>0</v>
      </c>
      <c r="H34" s="32">
        <f>puntenberekening!F210</f>
        <v>0</v>
      </c>
      <c r="I34" s="32">
        <f>puntenberekening!I210</f>
        <v>0</v>
      </c>
      <c r="J34" s="32">
        <f>puntenberekening!L210</f>
        <v>0</v>
      </c>
      <c r="K34" s="32">
        <f>puntenberekening!O210</f>
        <v>0</v>
      </c>
      <c r="L34" s="32">
        <f>puntenberekening!R210</f>
        <v>0</v>
      </c>
      <c r="M34" s="32">
        <f>puntenberekening!U210</f>
        <v>0</v>
      </c>
      <c r="N34" s="32">
        <f>puntenberekening!X210</f>
        <v>0</v>
      </c>
      <c r="O34" s="32">
        <f>puntenberekening!AD210</f>
        <v>0</v>
      </c>
    </row>
    <row r="35" spans="1:15" x14ac:dyDescent="0.3">
      <c r="A35" s="15">
        <f>puntenberekening!A211</f>
        <v>0</v>
      </c>
      <c r="B35" s="16">
        <f>puntenberekening!B211</f>
        <v>0</v>
      </c>
      <c r="C35" s="16">
        <f>puntenberekening!C211</f>
        <v>0</v>
      </c>
      <c r="D35" s="6">
        <f>COUNTIF(H35:O35, "&gt;0")</f>
        <v>0</v>
      </c>
      <c r="E35" s="6">
        <f>COUNTIF(H35:M35, "&gt;0")</f>
        <v>0</v>
      </c>
      <c r="F35" s="50">
        <f>IF(E35=6,100,0)</f>
        <v>0</v>
      </c>
      <c r="G35" s="4">
        <f>SUM(LARGE(H35:O35,1),LARGE(H35:O35,2),LARGE(H35:O35,3),LARGE(H35:O35,4),LARGE(H35:O35,5),F35)</f>
        <v>0</v>
      </c>
      <c r="H35" s="32">
        <f>puntenberekening!F211</f>
        <v>0</v>
      </c>
      <c r="I35" s="32">
        <f>puntenberekening!I211</f>
        <v>0</v>
      </c>
      <c r="J35" s="32">
        <f>puntenberekening!L211</f>
        <v>0</v>
      </c>
      <c r="K35" s="32">
        <f>puntenberekening!O211</f>
        <v>0</v>
      </c>
      <c r="L35" s="32">
        <f>puntenberekening!R211</f>
        <v>0</v>
      </c>
      <c r="M35" s="32">
        <f>puntenberekening!U211</f>
        <v>0</v>
      </c>
      <c r="N35" s="32">
        <f>puntenberekening!X211</f>
        <v>0</v>
      </c>
      <c r="O35" s="32">
        <f>puntenberekening!AD211</f>
        <v>0</v>
      </c>
    </row>
    <row r="36" spans="1:15" x14ac:dyDescent="0.3">
      <c r="A36" s="27"/>
      <c r="B36" s="27"/>
      <c r="C36" s="27"/>
    </row>
    <row r="37" spans="1:15" x14ac:dyDescent="0.3">
      <c r="A37" s="27"/>
      <c r="B37" s="27"/>
      <c r="C37" s="27"/>
    </row>
    <row r="38" spans="1:15" x14ac:dyDescent="0.3">
      <c r="A38" s="27"/>
      <c r="B38" s="27"/>
      <c r="C38" s="27"/>
    </row>
    <row r="39" spans="1:15" x14ac:dyDescent="0.3">
      <c r="A39" s="27"/>
      <c r="B39" s="27"/>
      <c r="C39" s="27"/>
    </row>
    <row r="40" spans="1:15" x14ac:dyDescent="0.3">
      <c r="A40" s="28"/>
      <c r="B40" s="28"/>
      <c r="C40" s="28"/>
      <c r="D40" s="26"/>
      <c r="E40" s="26"/>
      <c r="F40" s="26"/>
    </row>
    <row r="41" spans="1:15" x14ac:dyDescent="0.3">
      <c r="A41" s="27"/>
      <c r="B41" s="27"/>
      <c r="C41" s="27"/>
    </row>
    <row r="42" spans="1:15" x14ac:dyDescent="0.3">
      <c r="A42" s="27"/>
      <c r="B42" s="27"/>
      <c r="C42" s="27"/>
    </row>
    <row r="43" spans="1:15" x14ac:dyDescent="0.3">
      <c r="A43" s="27"/>
      <c r="B43" s="27"/>
      <c r="C43" s="27"/>
    </row>
    <row r="44" spans="1:15" x14ac:dyDescent="0.3">
      <c r="A44" s="27"/>
      <c r="B44" s="27"/>
      <c r="C44" s="27"/>
    </row>
    <row r="45" spans="1:15" x14ac:dyDescent="0.3">
      <c r="A45" s="27"/>
      <c r="B45" s="27"/>
      <c r="C45" s="27"/>
    </row>
    <row r="46" spans="1:15" x14ac:dyDescent="0.3">
      <c r="A46" s="27"/>
      <c r="B46" s="27"/>
      <c r="C46" s="27"/>
    </row>
    <row r="47" spans="1:15" x14ac:dyDescent="0.3">
      <c r="A47" s="27"/>
      <c r="B47" s="27"/>
      <c r="C47" s="27"/>
    </row>
    <row r="48" spans="1:15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8"/>
      <c r="B50" s="28"/>
      <c r="C50" s="28"/>
      <c r="D50" s="26"/>
      <c r="E50" s="26"/>
      <c r="F50" s="26"/>
    </row>
    <row r="51" spans="1:6" x14ac:dyDescent="0.3">
      <c r="A51" s="27"/>
      <c r="B51" s="27"/>
      <c r="C51" s="27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8"/>
      <c r="B54" s="28"/>
      <c r="C54" s="28"/>
      <c r="D54" s="26"/>
      <c r="E54" s="26"/>
      <c r="F54" s="26"/>
    </row>
    <row r="55" spans="1:6" x14ac:dyDescent="0.3">
      <c r="A55" s="27"/>
      <c r="B55" s="27"/>
      <c r="C55" s="27"/>
    </row>
    <row r="56" spans="1:6" x14ac:dyDescent="0.3">
      <c r="A56" s="27"/>
      <c r="B56" s="27"/>
      <c r="C56" s="27"/>
    </row>
    <row r="57" spans="1:6" x14ac:dyDescent="0.3">
      <c r="A57" s="27"/>
      <c r="B57" s="27"/>
      <c r="C57" s="27"/>
    </row>
  </sheetData>
  <sortState ref="A3:O35">
    <sortCondition descending="1" ref="G3:G35"/>
  </sortState>
  <conditionalFormatting sqref="D2 D36:D1048576">
    <cfRule type="cellIs" dxfId="2" priority="12" operator="greaterThan">
      <formula>3</formula>
    </cfRule>
  </conditionalFormatting>
  <conditionalFormatting sqref="D1:D3">
    <cfRule type="cellIs" dxfId="1" priority="11" operator="greaterThan">
      <formula>3</formula>
    </cfRule>
  </conditionalFormatting>
  <conditionalFormatting sqref="D4:D100">
    <cfRule type="cellIs" dxfId="0" priority="4" operator="greaterThan">
      <formula>3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2023-03-24T07:18:58Z</dcterms:modified>
</cp:coreProperties>
</file>